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lluvi\OneDrive\Escritorio\FORMATO DE SEGUIMIENTO\SG\"/>
    </mc:Choice>
  </mc:AlternateContent>
  <xr:revisionPtr revIDLastSave="0" documentId="13_ncr:1_{6C33786F-A7DB-48A3-A3B0-E781862A370C}" xr6:coauthVersionLast="47" xr6:coauthVersionMax="47" xr10:uidLastSave="{00000000-0000-0000-0000-000000000000}"/>
  <bookViews>
    <workbookView xWindow="-110" yWindow="-110" windowWidth="19420" windowHeight="11500" xr2:uid="{00000000-000D-0000-FFFF-FFFF00000000}"/>
  </bookViews>
  <sheets>
    <sheet name="SEGUIMIENTO 2025" sheetId="1" r:id="rId1"/>
    <sheet name="Hoja 1" sheetId="2" r:id="rId2"/>
    <sheet name="Hoja1" sheetId="3" r:id="rId3"/>
    <sheet name="SEGUIMIENTO 2026" sheetId="4" r:id="rId4"/>
    <sheet name="SEGUIMIENTO 2027" sheetId="5" r:id="rId5"/>
    <sheet name="Instrucciones" sheetId="6" r:id="rId6"/>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4Vfxumk+MMcYS6iJyk91Ga6ZGk9UZrA1XHUle7QiLZ8="/>
    </ext>
  </extLst>
</workbook>
</file>

<file path=xl/calcChain.xml><?xml version="1.0" encoding="utf-8"?>
<calcChain xmlns="http://schemas.openxmlformats.org/spreadsheetml/2006/main">
  <c r="V33" i="5" l="1"/>
  <c r="U33" i="5"/>
  <c r="T33" i="5"/>
  <c r="S33" i="5"/>
  <c r="R33" i="5"/>
  <c r="Q33" i="5"/>
  <c r="P33" i="5"/>
  <c r="O33" i="5"/>
  <c r="V32" i="5"/>
  <c r="U32" i="5"/>
  <c r="T32" i="5"/>
  <c r="S32" i="5"/>
  <c r="R32" i="5"/>
  <c r="Q32" i="5"/>
  <c r="P32" i="5"/>
  <c r="O32" i="5"/>
  <c r="V31" i="5"/>
  <c r="U31" i="5"/>
  <c r="T31" i="5"/>
  <c r="S31" i="5"/>
  <c r="R31" i="5"/>
  <c r="Q31" i="5"/>
  <c r="P31" i="5"/>
  <c r="O31" i="5"/>
  <c r="V30" i="5"/>
  <c r="U30" i="5"/>
  <c r="T30" i="5"/>
  <c r="S30" i="5"/>
  <c r="R30" i="5"/>
  <c r="Q30" i="5"/>
  <c r="P30" i="5"/>
  <c r="O30" i="5"/>
  <c r="W16" i="5"/>
  <c r="V16" i="5"/>
  <c r="U16" i="5"/>
  <c r="T16" i="5"/>
  <c r="S16" i="5"/>
  <c r="R16" i="5"/>
  <c r="Q16" i="5"/>
  <c r="P16" i="5"/>
  <c r="V33" i="4"/>
  <c r="U33" i="4"/>
  <c r="T33" i="4"/>
  <c r="S33" i="4"/>
  <c r="R33" i="4"/>
  <c r="Q33" i="4"/>
  <c r="P33" i="4"/>
  <c r="O33" i="4"/>
  <c r="V32" i="4"/>
  <c r="U32" i="4"/>
  <c r="T32" i="4"/>
  <c r="S32" i="4"/>
  <c r="R32" i="4"/>
  <c r="Q32" i="4"/>
  <c r="P32" i="4"/>
  <c r="O32" i="4"/>
  <c r="V31" i="4"/>
  <c r="U31" i="4"/>
  <c r="T31" i="4"/>
  <c r="S31" i="4"/>
  <c r="R31" i="4"/>
  <c r="Q31" i="4"/>
  <c r="P31" i="4"/>
  <c r="O31" i="4"/>
  <c r="V30" i="4"/>
  <c r="U30" i="4"/>
  <c r="T30" i="4"/>
  <c r="S30" i="4"/>
  <c r="R30" i="4"/>
  <c r="Q30" i="4"/>
  <c r="P30" i="4"/>
  <c r="O30" i="4"/>
  <c r="W16" i="4"/>
  <c r="V16" i="4"/>
  <c r="U16" i="4"/>
  <c r="T16" i="4"/>
  <c r="S16" i="4"/>
  <c r="R16" i="4"/>
  <c r="Q16" i="4"/>
  <c r="P16" i="4"/>
  <c r="K22" i="3"/>
  <c r="J22" i="3"/>
  <c r="I22" i="3"/>
  <c r="H22" i="3"/>
  <c r="G22" i="3"/>
  <c r="O22" i="3" s="1"/>
  <c r="F22" i="3"/>
  <c r="N22" i="3" s="1"/>
  <c r="E22" i="3"/>
  <c r="M22" i="3" s="1"/>
  <c r="D22" i="3"/>
  <c r="L22" i="3" s="1"/>
  <c r="C22" i="3"/>
  <c r="R21" i="3"/>
  <c r="Q21" i="3"/>
  <c r="P21" i="3"/>
  <c r="O21" i="3"/>
  <c r="N21" i="3"/>
  <c r="M21" i="3"/>
  <c r="L21" i="3"/>
  <c r="R20" i="3"/>
  <c r="Q20" i="3"/>
  <c r="P20" i="3"/>
  <c r="O20" i="3"/>
  <c r="N20" i="3"/>
  <c r="M20" i="3"/>
  <c r="L20" i="3"/>
  <c r="R19" i="3"/>
  <c r="Q19" i="3"/>
  <c r="P19" i="3"/>
  <c r="O19" i="3"/>
  <c r="N19" i="3"/>
  <c r="M19" i="3"/>
  <c r="L19" i="3"/>
  <c r="R18" i="3"/>
  <c r="Q18" i="3"/>
  <c r="P18" i="3"/>
  <c r="O18" i="3"/>
  <c r="N18" i="3"/>
  <c r="M18" i="3"/>
  <c r="L18" i="3"/>
  <c r="R17" i="3"/>
  <c r="Q17" i="3"/>
  <c r="P17" i="3"/>
  <c r="O17" i="3"/>
  <c r="N17" i="3"/>
  <c r="M17" i="3"/>
  <c r="L17" i="3"/>
  <c r="R16" i="3"/>
  <c r="Q16" i="3"/>
  <c r="P16" i="3"/>
  <c r="O16" i="3"/>
  <c r="N16" i="3"/>
  <c r="M16" i="3"/>
  <c r="L16" i="3"/>
  <c r="R15" i="3"/>
  <c r="Q15" i="3"/>
  <c r="P15" i="3"/>
  <c r="O15" i="3"/>
  <c r="N15" i="3"/>
  <c r="M15" i="3"/>
  <c r="L15" i="3"/>
  <c r="R14" i="3"/>
  <c r="Q14" i="3"/>
  <c r="P14" i="3"/>
  <c r="O14" i="3"/>
  <c r="N14" i="3"/>
  <c r="M14" i="3"/>
  <c r="L14" i="3"/>
  <c r="R13" i="3"/>
  <c r="Q13" i="3"/>
  <c r="P13" i="3"/>
  <c r="O13" i="3"/>
  <c r="N13" i="3"/>
  <c r="M13" i="3"/>
  <c r="L13" i="3"/>
  <c r="R12" i="3"/>
  <c r="Q12" i="3"/>
  <c r="P12" i="3"/>
  <c r="O12" i="3"/>
  <c r="N12" i="3"/>
  <c r="M12" i="3"/>
  <c r="L12" i="3"/>
  <c r="R11" i="3"/>
  <c r="Q11" i="3"/>
  <c r="P11" i="3"/>
  <c r="O11" i="3"/>
  <c r="N11" i="3"/>
  <c r="M11" i="3"/>
  <c r="L11" i="3"/>
  <c r="R10" i="3"/>
  <c r="Q10" i="3"/>
  <c r="P10" i="3"/>
  <c r="O10" i="3"/>
  <c r="N10" i="3"/>
  <c r="M10" i="3"/>
  <c r="L10" i="3"/>
  <c r="R9" i="3"/>
  <c r="Q9" i="3"/>
  <c r="P9" i="3"/>
  <c r="O9" i="3"/>
  <c r="N9" i="3"/>
  <c r="M9" i="3"/>
  <c r="L9" i="3"/>
  <c r="S8" i="3"/>
  <c r="R8" i="3"/>
  <c r="Q8" i="3"/>
  <c r="P8" i="3"/>
  <c r="O8" i="3"/>
  <c r="N8" i="3"/>
  <c r="M8" i="3"/>
  <c r="L8" i="3"/>
  <c r="S7" i="3"/>
  <c r="R7" i="3"/>
  <c r="Q7" i="3"/>
  <c r="P7" i="3"/>
  <c r="O7" i="3"/>
  <c r="N7" i="3"/>
  <c r="M7" i="3"/>
  <c r="L7" i="3"/>
  <c r="R6" i="3"/>
  <c r="Q6" i="3"/>
  <c r="P6" i="3"/>
  <c r="O6" i="3"/>
  <c r="N6" i="3"/>
  <c r="M6" i="3"/>
  <c r="L6" i="3"/>
  <c r="O164" i="1"/>
  <c r="N164" i="1"/>
  <c r="M164" i="1"/>
  <c r="H164" i="1"/>
  <c r="L164" i="1" s="1"/>
  <c r="C164" i="1"/>
  <c r="S163" i="1"/>
  <c r="R163" i="1"/>
  <c r="Q163" i="1"/>
  <c r="P163" i="1"/>
  <c r="O163" i="1"/>
  <c r="N163" i="1"/>
  <c r="M163" i="1"/>
  <c r="L163" i="1"/>
  <c r="S162" i="1"/>
  <c r="R162" i="1"/>
  <c r="Q162" i="1"/>
  <c r="P162" i="1"/>
  <c r="O162" i="1"/>
  <c r="N162" i="1"/>
  <c r="M162" i="1"/>
  <c r="L162" i="1"/>
  <c r="S161" i="1"/>
  <c r="R161" i="1"/>
  <c r="Q161" i="1"/>
  <c r="P161" i="1"/>
  <c r="O161" i="1"/>
  <c r="N161" i="1"/>
  <c r="M161" i="1"/>
  <c r="L161" i="1"/>
  <c r="S160" i="1"/>
  <c r="R160" i="1"/>
  <c r="Q160" i="1"/>
  <c r="P160" i="1"/>
  <c r="O160" i="1"/>
  <c r="N160" i="1"/>
  <c r="M160" i="1"/>
  <c r="L160" i="1"/>
  <c r="S159" i="1"/>
  <c r="R159" i="1"/>
  <c r="Q159" i="1"/>
  <c r="P159" i="1"/>
  <c r="O159" i="1"/>
  <c r="N159" i="1"/>
  <c r="M159" i="1"/>
  <c r="L159" i="1"/>
  <c r="S158" i="1"/>
  <c r="R158" i="1"/>
  <c r="Q158" i="1"/>
  <c r="P158" i="1"/>
  <c r="O158" i="1"/>
  <c r="N158" i="1"/>
  <c r="M158" i="1"/>
  <c r="L158" i="1"/>
  <c r="S157" i="1"/>
  <c r="R157" i="1"/>
  <c r="Q157" i="1"/>
  <c r="P157" i="1"/>
  <c r="O157" i="1"/>
  <c r="N157" i="1"/>
  <c r="M157" i="1"/>
  <c r="L157" i="1"/>
  <c r="S156" i="1"/>
  <c r="R156" i="1"/>
  <c r="Q156" i="1"/>
  <c r="P156" i="1"/>
  <c r="O156" i="1"/>
  <c r="N156" i="1"/>
  <c r="M156" i="1"/>
  <c r="L156" i="1"/>
  <c r="S155" i="1"/>
  <c r="R155" i="1"/>
  <c r="Q155" i="1"/>
  <c r="P155" i="1"/>
  <c r="O155" i="1"/>
  <c r="N155" i="1"/>
  <c r="M155" i="1"/>
  <c r="L155" i="1"/>
  <c r="S154" i="1"/>
  <c r="R154" i="1"/>
  <c r="Q154" i="1"/>
  <c r="P154" i="1"/>
  <c r="O154" i="1"/>
  <c r="N154" i="1"/>
  <c r="M154" i="1"/>
  <c r="L154" i="1"/>
  <c r="S153" i="1"/>
  <c r="R153" i="1"/>
  <c r="Q153" i="1"/>
  <c r="P153" i="1"/>
  <c r="O153" i="1"/>
  <c r="N153" i="1"/>
  <c r="M153" i="1"/>
  <c r="L153" i="1"/>
  <c r="S152" i="1"/>
  <c r="R152" i="1"/>
  <c r="Q152" i="1"/>
  <c r="P152" i="1"/>
  <c r="O152" i="1"/>
  <c r="N152" i="1"/>
  <c r="M152" i="1"/>
  <c r="L152" i="1"/>
  <c r="S151" i="1"/>
  <c r="R151" i="1"/>
  <c r="Q151" i="1"/>
  <c r="P151" i="1"/>
  <c r="O151" i="1"/>
  <c r="N151" i="1"/>
  <c r="M151" i="1"/>
  <c r="L151" i="1"/>
  <c r="S150" i="1"/>
  <c r="R150" i="1"/>
  <c r="Q150" i="1"/>
  <c r="P150" i="1"/>
  <c r="O150" i="1"/>
  <c r="N150" i="1"/>
  <c r="M150" i="1"/>
  <c r="L150" i="1"/>
  <c r="S149" i="1"/>
  <c r="R149" i="1"/>
  <c r="Q149" i="1"/>
  <c r="P149" i="1"/>
  <c r="O149" i="1"/>
  <c r="N149" i="1"/>
  <c r="M149" i="1"/>
  <c r="L149" i="1"/>
  <c r="W121" i="1"/>
  <c r="V121" i="1"/>
  <c r="U121" i="1"/>
  <c r="T121" i="1"/>
  <c r="S121" i="1"/>
  <c r="R121" i="1"/>
  <c r="Q121" i="1"/>
  <c r="P121" i="1"/>
  <c r="W120" i="1"/>
  <c r="V120" i="1"/>
  <c r="U120" i="1"/>
  <c r="T120" i="1"/>
  <c r="S120" i="1"/>
  <c r="R120" i="1"/>
  <c r="Q120" i="1"/>
  <c r="P120" i="1"/>
  <c r="W119" i="1"/>
  <c r="V119" i="1"/>
  <c r="U119" i="1"/>
  <c r="T119" i="1"/>
  <c r="S119" i="1"/>
  <c r="R119" i="1"/>
  <c r="Q119" i="1"/>
  <c r="P119" i="1"/>
  <c r="W118" i="1"/>
  <c r="V118" i="1"/>
  <c r="U118" i="1"/>
  <c r="T118" i="1"/>
  <c r="S118" i="1"/>
  <c r="R118" i="1"/>
  <c r="Q118" i="1"/>
  <c r="P118" i="1"/>
  <c r="W117" i="1"/>
  <c r="V117" i="1"/>
  <c r="U117" i="1"/>
  <c r="T117" i="1"/>
  <c r="S117" i="1"/>
  <c r="R117" i="1"/>
  <c r="Q117" i="1"/>
  <c r="P117" i="1"/>
  <c r="W116" i="1"/>
  <c r="V116" i="1"/>
  <c r="U116" i="1"/>
  <c r="T116" i="1"/>
  <c r="S116" i="1"/>
  <c r="R116" i="1"/>
  <c r="Q116" i="1"/>
  <c r="P116" i="1"/>
  <c r="W115" i="1"/>
  <c r="V115" i="1"/>
  <c r="U115" i="1"/>
  <c r="T115" i="1"/>
  <c r="S115" i="1"/>
  <c r="R115" i="1"/>
  <c r="Q115" i="1"/>
  <c r="P115" i="1"/>
  <c r="W114" i="1"/>
  <c r="V114" i="1"/>
  <c r="U114" i="1"/>
  <c r="T114" i="1"/>
  <c r="S114" i="1"/>
  <c r="R114" i="1"/>
  <c r="Q114" i="1"/>
  <c r="P114" i="1"/>
  <c r="W113" i="1"/>
  <c r="V113" i="1"/>
  <c r="U113" i="1"/>
  <c r="T113" i="1"/>
  <c r="S113" i="1"/>
  <c r="R113" i="1"/>
  <c r="Q113" i="1"/>
  <c r="P113" i="1"/>
  <c r="W112" i="1"/>
  <c r="V112" i="1"/>
  <c r="U112" i="1"/>
  <c r="T112" i="1"/>
  <c r="S112" i="1"/>
  <c r="R112" i="1"/>
  <c r="Q112" i="1"/>
  <c r="P112" i="1"/>
  <c r="W111" i="1"/>
  <c r="V111" i="1"/>
  <c r="U111" i="1"/>
  <c r="T111" i="1"/>
  <c r="S111" i="1"/>
  <c r="R111" i="1"/>
  <c r="Q111" i="1"/>
  <c r="P111" i="1"/>
  <c r="W110" i="1"/>
  <c r="V110" i="1"/>
  <c r="U110" i="1"/>
  <c r="T110" i="1"/>
  <c r="S110" i="1"/>
  <c r="R110" i="1"/>
  <c r="Q110" i="1"/>
  <c r="P110" i="1"/>
  <c r="W109" i="1"/>
  <c r="V109" i="1"/>
  <c r="U109" i="1"/>
  <c r="T109" i="1"/>
  <c r="S109" i="1"/>
  <c r="R109" i="1"/>
  <c r="Q109" i="1"/>
  <c r="P109" i="1"/>
  <c r="W108" i="1"/>
  <c r="V108" i="1"/>
  <c r="U108" i="1"/>
  <c r="T108" i="1"/>
  <c r="S108" i="1"/>
  <c r="R108" i="1"/>
  <c r="Q108" i="1"/>
  <c r="P108" i="1"/>
  <c r="W107" i="1"/>
  <c r="V107" i="1"/>
  <c r="U107" i="1"/>
  <c r="T107" i="1"/>
  <c r="S107" i="1"/>
  <c r="R107" i="1"/>
  <c r="Q107" i="1"/>
  <c r="P107" i="1"/>
  <c r="W106" i="1"/>
  <c r="V106" i="1"/>
  <c r="U106" i="1"/>
  <c r="T106" i="1"/>
  <c r="S106" i="1"/>
  <c r="R106" i="1"/>
  <c r="Q106" i="1"/>
  <c r="P106" i="1"/>
  <c r="W105" i="1"/>
  <c r="V105" i="1"/>
  <c r="U105" i="1"/>
  <c r="T105" i="1"/>
  <c r="S105" i="1"/>
  <c r="R105" i="1"/>
  <c r="Q105" i="1"/>
  <c r="P105" i="1"/>
  <c r="W104" i="1"/>
  <c r="V104" i="1"/>
  <c r="U104" i="1"/>
  <c r="T104" i="1"/>
  <c r="S104" i="1"/>
  <c r="R104" i="1"/>
  <c r="Q104" i="1"/>
  <c r="M104" i="1"/>
  <c r="L104" i="1"/>
  <c r="P104" i="1" s="1"/>
  <c r="W103" i="1"/>
  <c r="V103" i="1"/>
  <c r="U103" i="1"/>
  <c r="T103" i="1"/>
  <c r="S103" i="1"/>
  <c r="R103" i="1"/>
  <c r="Q103" i="1"/>
  <c r="P103" i="1"/>
  <c r="W102" i="1"/>
  <c r="V102" i="1"/>
  <c r="U102" i="1"/>
  <c r="T102" i="1"/>
  <c r="S102" i="1"/>
  <c r="R102" i="1"/>
  <c r="Q102" i="1"/>
  <c r="P102" i="1"/>
  <c r="W101" i="1"/>
  <c r="V101" i="1"/>
  <c r="U101" i="1"/>
  <c r="T101" i="1"/>
  <c r="S101" i="1"/>
  <c r="R101" i="1"/>
  <c r="Q101" i="1"/>
  <c r="P101" i="1"/>
  <c r="W100" i="1"/>
  <c r="V100" i="1"/>
  <c r="U100" i="1"/>
  <c r="T100" i="1"/>
  <c r="S100" i="1"/>
  <c r="R100" i="1"/>
  <c r="Q100" i="1"/>
  <c r="P100" i="1"/>
  <c r="W99" i="1"/>
  <c r="V99" i="1"/>
  <c r="U99" i="1"/>
  <c r="T99" i="1"/>
  <c r="S99" i="1"/>
  <c r="R99" i="1"/>
  <c r="Q99" i="1"/>
  <c r="P99" i="1"/>
  <c r="W98" i="1"/>
  <c r="V98" i="1"/>
  <c r="U98" i="1"/>
  <c r="T98" i="1"/>
  <c r="S98" i="1"/>
  <c r="R98" i="1"/>
  <c r="Q98" i="1"/>
  <c r="P98" i="1"/>
  <c r="W97" i="1"/>
  <c r="V97" i="1"/>
  <c r="U97" i="1"/>
  <c r="T97" i="1"/>
  <c r="S97" i="1"/>
  <c r="R97" i="1"/>
  <c r="Q97" i="1"/>
  <c r="P97" i="1"/>
  <c r="W96" i="1"/>
  <c r="V96" i="1"/>
  <c r="U96" i="1"/>
  <c r="T96" i="1"/>
  <c r="S96" i="1"/>
  <c r="R96" i="1"/>
  <c r="Q96" i="1"/>
  <c r="P96" i="1"/>
  <c r="W95" i="1"/>
  <c r="V95" i="1"/>
  <c r="U95" i="1"/>
  <c r="T95" i="1"/>
  <c r="S95" i="1"/>
  <c r="R95" i="1"/>
  <c r="Q95" i="1"/>
  <c r="P95" i="1"/>
  <c r="W94" i="1"/>
  <c r="V94" i="1"/>
  <c r="U94" i="1"/>
  <c r="T94" i="1"/>
  <c r="S94" i="1"/>
  <c r="R94" i="1"/>
  <c r="Q94" i="1"/>
  <c r="P94" i="1"/>
  <c r="W93" i="1"/>
  <c r="V93" i="1"/>
  <c r="U93" i="1"/>
  <c r="T93" i="1"/>
  <c r="S93" i="1"/>
  <c r="R93" i="1"/>
  <c r="Q93" i="1"/>
  <c r="P93" i="1"/>
  <c r="W92" i="1"/>
  <c r="V92" i="1"/>
  <c r="U92" i="1"/>
  <c r="T92" i="1"/>
  <c r="S92" i="1"/>
  <c r="R92" i="1"/>
  <c r="Q92" i="1"/>
  <c r="P92" i="1"/>
  <c r="W91" i="1"/>
  <c r="V91" i="1"/>
  <c r="U91" i="1"/>
  <c r="T91" i="1"/>
  <c r="S91" i="1"/>
  <c r="R91" i="1"/>
  <c r="Q91" i="1"/>
  <c r="P91" i="1"/>
  <c r="W90" i="1"/>
  <c r="V90" i="1"/>
  <c r="U90" i="1"/>
  <c r="T90" i="1"/>
  <c r="S90" i="1"/>
  <c r="R90" i="1"/>
  <c r="Q90" i="1"/>
  <c r="P90" i="1"/>
  <c r="W89" i="1"/>
  <c r="V89" i="1"/>
  <c r="U89" i="1"/>
  <c r="T89" i="1"/>
  <c r="S89" i="1"/>
  <c r="R89" i="1"/>
  <c r="Q89" i="1"/>
  <c r="P89" i="1"/>
  <c r="W88" i="1"/>
  <c r="V88" i="1"/>
  <c r="U88" i="1"/>
  <c r="T88" i="1"/>
  <c r="S88" i="1"/>
  <c r="R88" i="1"/>
  <c r="Q88" i="1"/>
  <c r="P88" i="1"/>
  <c r="W87" i="1"/>
  <c r="V87" i="1"/>
  <c r="U87" i="1"/>
  <c r="T87" i="1"/>
  <c r="S87" i="1"/>
  <c r="R87" i="1"/>
  <c r="Q87" i="1"/>
  <c r="P87" i="1"/>
  <c r="W86" i="1"/>
  <c r="V86" i="1"/>
  <c r="U86" i="1"/>
  <c r="T86" i="1"/>
  <c r="S86" i="1"/>
  <c r="R86" i="1"/>
  <c r="Q86" i="1"/>
  <c r="P86" i="1"/>
  <c r="W85" i="1"/>
  <c r="V85" i="1"/>
  <c r="U85" i="1"/>
  <c r="T85" i="1"/>
  <c r="S85" i="1"/>
  <c r="R85" i="1"/>
  <c r="Q85" i="1"/>
  <c r="P85" i="1"/>
  <c r="W84" i="1"/>
  <c r="V84" i="1"/>
  <c r="U84" i="1"/>
  <c r="T84" i="1"/>
  <c r="S84" i="1"/>
  <c r="R84" i="1"/>
  <c r="Q84" i="1"/>
  <c r="P84" i="1"/>
  <c r="W83" i="1"/>
  <c r="V83" i="1"/>
  <c r="U83" i="1"/>
  <c r="T83" i="1"/>
  <c r="S83" i="1"/>
  <c r="R83" i="1"/>
  <c r="Q83" i="1"/>
  <c r="P83" i="1"/>
  <c r="W82" i="1"/>
  <c r="V82" i="1"/>
  <c r="U82" i="1"/>
  <c r="T82" i="1"/>
  <c r="S82" i="1"/>
  <c r="R82" i="1"/>
  <c r="Q82" i="1"/>
  <c r="P82" i="1"/>
  <c r="W81" i="1"/>
  <c r="V81" i="1"/>
  <c r="U81" i="1"/>
  <c r="T81" i="1"/>
  <c r="S81" i="1"/>
  <c r="R81" i="1"/>
  <c r="Q81" i="1"/>
  <c r="P81" i="1"/>
  <c r="W80" i="1"/>
  <c r="V80" i="1"/>
  <c r="U80" i="1"/>
  <c r="T80" i="1"/>
  <c r="S80" i="1"/>
  <c r="R80" i="1"/>
  <c r="Q80" i="1"/>
  <c r="P80" i="1"/>
  <c r="W79" i="1"/>
  <c r="V79" i="1"/>
  <c r="U79" i="1"/>
  <c r="T79" i="1"/>
  <c r="S79" i="1"/>
  <c r="R79" i="1"/>
  <c r="Q79" i="1"/>
  <c r="P79" i="1"/>
  <c r="W78" i="1"/>
  <c r="V78" i="1"/>
  <c r="U78" i="1"/>
  <c r="T78" i="1"/>
  <c r="S78" i="1"/>
  <c r="R78" i="1"/>
  <c r="Q78" i="1"/>
  <c r="P78" i="1"/>
  <c r="W77" i="1"/>
  <c r="V77" i="1"/>
  <c r="U77" i="1"/>
  <c r="T77" i="1"/>
  <c r="S77" i="1"/>
  <c r="R77" i="1"/>
  <c r="Q77" i="1"/>
  <c r="P77" i="1"/>
  <c r="W76" i="1"/>
  <c r="V76" i="1"/>
  <c r="U76" i="1"/>
  <c r="T76" i="1"/>
  <c r="S76" i="1"/>
  <c r="R76" i="1"/>
  <c r="Q76" i="1"/>
  <c r="P76" i="1"/>
  <c r="W75" i="1"/>
  <c r="V75" i="1"/>
  <c r="U75" i="1"/>
  <c r="T75" i="1"/>
  <c r="S75" i="1"/>
  <c r="R75" i="1"/>
  <c r="Q75" i="1"/>
  <c r="P75" i="1"/>
  <c r="W74" i="1"/>
  <c r="V74" i="1"/>
  <c r="U74" i="1"/>
  <c r="T74" i="1"/>
  <c r="S74" i="1"/>
  <c r="R74" i="1"/>
  <c r="Q74" i="1"/>
  <c r="P74" i="1"/>
  <c r="W73" i="1"/>
  <c r="V73" i="1"/>
  <c r="U73" i="1"/>
  <c r="T73" i="1"/>
  <c r="S73" i="1"/>
  <c r="R73" i="1"/>
  <c r="Q73" i="1"/>
  <c r="P73" i="1"/>
  <c r="W72" i="1"/>
  <c r="V72" i="1"/>
  <c r="U72" i="1"/>
  <c r="T72" i="1"/>
  <c r="S72" i="1"/>
  <c r="R72" i="1"/>
  <c r="Q72" i="1"/>
  <c r="P72" i="1"/>
  <c r="W71" i="1"/>
  <c r="V71" i="1"/>
  <c r="U71" i="1"/>
  <c r="T71" i="1"/>
  <c r="S71" i="1"/>
  <c r="R71" i="1"/>
  <c r="Q71" i="1"/>
  <c r="P71" i="1"/>
  <c r="W70" i="1"/>
  <c r="V70" i="1"/>
  <c r="U70" i="1"/>
  <c r="T70" i="1"/>
  <c r="S70" i="1"/>
  <c r="R70" i="1"/>
  <c r="Q70" i="1"/>
  <c r="P70" i="1"/>
  <c r="W69" i="1"/>
  <c r="V69" i="1"/>
  <c r="U69" i="1"/>
  <c r="T69" i="1"/>
  <c r="S69" i="1"/>
  <c r="R69" i="1"/>
  <c r="Q69" i="1"/>
  <c r="P69" i="1"/>
  <c r="W68" i="1"/>
  <c r="V68" i="1"/>
  <c r="U68" i="1"/>
  <c r="T68" i="1"/>
  <c r="S68" i="1"/>
  <c r="R68" i="1"/>
  <c r="Q68" i="1"/>
  <c r="P68" i="1"/>
  <c r="W67" i="1"/>
  <c r="V67" i="1"/>
  <c r="U67" i="1"/>
  <c r="T67" i="1"/>
  <c r="S67" i="1"/>
  <c r="R67" i="1"/>
  <c r="Q67" i="1"/>
  <c r="P67" i="1"/>
  <c r="W66" i="1"/>
  <c r="V66" i="1"/>
  <c r="U66" i="1"/>
  <c r="T66" i="1"/>
  <c r="S66" i="1"/>
  <c r="R66" i="1"/>
  <c r="Q66" i="1"/>
  <c r="P66" i="1"/>
  <c r="W65" i="1"/>
  <c r="V65" i="1"/>
  <c r="U65" i="1"/>
  <c r="T65" i="1"/>
  <c r="S65" i="1"/>
  <c r="R65" i="1"/>
  <c r="Q65" i="1"/>
  <c r="P65" i="1"/>
  <c r="W64" i="1"/>
  <c r="V64" i="1"/>
  <c r="U64" i="1"/>
  <c r="T64" i="1"/>
  <c r="S64" i="1"/>
  <c r="R64" i="1"/>
  <c r="Q64" i="1"/>
  <c r="P64" i="1"/>
  <c r="W63" i="1"/>
  <c r="V63" i="1"/>
  <c r="U63" i="1"/>
  <c r="T63" i="1"/>
  <c r="S63" i="1"/>
  <c r="R63" i="1"/>
  <c r="Q63" i="1"/>
  <c r="P63" i="1"/>
  <c r="W62" i="1"/>
  <c r="V62" i="1"/>
  <c r="U62" i="1"/>
  <c r="T62" i="1"/>
  <c r="S62" i="1"/>
  <c r="R62" i="1"/>
  <c r="Q62" i="1"/>
  <c r="P62" i="1"/>
  <c r="W61" i="1"/>
  <c r="V61" i="1"/>
  <c r="U61" i="1"/>
  <c r="T61" i="1"/>
  <c r="S61" i="1"/>
  <c r="R61" i="1"/>
  <c r="Q61" i="1"/>
  <c r="P61" i="1"/>
  <c r="W60" i="1"/>
  <c r="V60" i="1"/>
  <c r="U60" i="1"/>
  <c r="T60" i="1"/>
  <c r="S60" i="1"/>
  <c r="R60" i="1"/>
  <c r="Q60" i="1"/>
  <c r="P60" i="1"/>
  <c r="W59" i="1"/>
  <c r="V59" i="1"/>
  <c r="U59" i="1"/>
  <c r="T59" i="1"/>
  <c r="S59" i="1"/>
  <c r="R59" i="1"/>
  <c r="Q59" i="1"/>
  <c r="P59" i="1"/>
  <c r="W58" i="1"/>
  <c r="V58" i="1"/>
  <c r="U58" i="1"/>
  <c r="T58" i="1"/>
  <c r="S58" i="1"/>
  <c r="R58" i="1"/>
  <c r="Q58" i="1"/>
  <c r="P58" i="1"/>
  <c r="W57" i="1"/>
  <c r="V57" i="1"/>
  <c r="U57" i="1"/>
  <c r="T57" i="1"/>
  <c r="S57" i="1"/>
  <c r="R57" i="1"/>
  <c r="Q57" i="1"/>
  <c r="P57" i="1"/>
  <c r="W56" i="1"/>
  <c r="V56" i="1"/>
  <c r="U56" i="1"/>
  <c r="T56" i="1"/>
  <c r="S56" i="1"/>
  <c r="R56" i="1"/>
  <c r="Q56" i="1"/>
  <c r="P56" i="1"/>
  <c r="W55" i="1"/>
  <c r="V55" i="1"/>
  <c r="U55" i="1"/>
  <c r="T55" i="1"/>
  <c r="S55" i="1"/>
  <c r="R55" i="1"/>
  <c r="Q55" i="1"/>
  <c r="P55" i="1"/>
  <c r="W54" i="1"/>
  <c r="V54" i="1"/>
  <c r="U54" i="1"/>
  <c r="T54" i="1"/>
  <c r="S54" i="1"/>
  <c r="R54" i="1"/>
  <c r="Q54" i="1"/>
  <c r="P54" i="1"/>
  <c r="W53" i="1"/>
  <c r="V53" i="1"/>
  <c r="U53" i="1"/>
  <c r="T53" i="1"/>
  <c r="S53" i="1"/>
  <c r="R53" i="1"/>
  <c r="Q53" i="1"/>
  <c r="P53" i="1"/>
  <c r="W52" i="1"/>
  <c r="V52" i="1"/>
  <c r="U52" i="1"/>
  <c r="T52" i="1"/>
  <c r="S52" i="1"/>
  <c r="R52" i="1"/>
  <c r="Q52" i="1"/>
  <c r="P52" i="1"/>
  <c r="W51" i="1"/>
  <c r="V51" i="1"/>
  <c r="U51" i="1"/>
  <c r="T51" i="1"/>
  <c r="S51" i="1"/>
  <c r="R51" i="1"/>
  <c r="Q51" i="1"/>
  <c r="P51" i="1"/>
  <c r="W50" i="1"/>
  <c r="V50" i="1"/>
  <c r="U50" i="1"/>
  <c r="T50" i="1"/>
  <c r="S50" i="1"/>
  <c r="R50" i="1"/>
  <c r="Q50" i="1"/>
  <c r="P50" i="1"/>
  <c r="W49" i="1"/>
  <c r="V49" i="1"/>
  <c r="U49" i="1"/>
  <c r="T49" i="1"/>
  <c r="S49" i="1"/>
  <c r="R49" i="1"/>
  <c r="Q49" i="1"/>
  <c r="P49" i="1"/>
  <c r="W48" i="1"/>
  <c r="V48" i="1"/>
  <c r="U48" i="1"/>
  <c r="T48" i="1"/>
  <c r="S48" i="1"/>
  <c r="R48" i="1"/>
  <c r="Q48" i="1"/>
  <c r="P48" i="1"/>
  <c r="W47" i="1"/>
  <c r="V47" i="1"/>
  <c r="U47" i="1"/>
  <c r="T47" i="1"/>
  <c r="S47" i="1"/>
  <c r="R47" i="1"/>
  <c r="Q47" i="1"/>
  <c r="P47" i="1"/>
  <c r="W46" i="1"/>
  <c r="V46" i="1"/>
  <c r="U46" i="1"/>
  <c r="T46" i="1"/>
  <c r="S46" i="1"/>
  <c r="R46" i="1"/>
  <c r="Q46" i="1"/>
  <c r="P46" i="1"/>
  <c r="W45" i="1"/>
  <c r="V45" i="1"/>
  <c r="U45" i="1"/>
  <c r="T45" i="1"/>
  <c r="S45" i="1"/>
  <c r="R45" i="1"/>
  <c r="Q45" i="1"/>
  <c r="P45" i="1"/>
  <c r="W44" i="1"/>
  <c r="V44" i="1"/>
  <c r="U44" i="1"/>
  <c r="T44" i="1"/>
  <c r="S44" i="1"/>
  <c r="R44" i="1"/>
  <c r="Q44" i="1"/>
  <c r="P44" i="1"/>
  <c r="W43" i="1"/>
  <c r="V43" i="1"/>
  <c r="U43" i="1"/>
  <c r="T43" i="1"/>
  <c r="S43" i="1"/>
  <c r="R43" i="1"/>
  <c r="Q43" i="1"/>
  <c r="P43" i="1"/>
  <c r="W42" i="1"/>
  <c r="V42" i="1"/>
  <c r="U42" i="1"/>
  <c r="T42" i="1"/>
  <c r="S42" i="1"/>
  <c r="R42" i="1"/>
  <c r="Q42" i="1"/>
  <c r="P42" i="1"/>
  <c r="W41" i="1"/>
  <c r="V41" i="1"/>
  <c r="U41" i="1"/>
  <c r="T41" i="1"/>
  <c r="S41" i="1"/>
  <c r="R41" i="1"/>
  <c r="Q41" i="1"/>
  <c r="P41" i="1"/>
  <c r="W40" i="1"/>
  <c r="V40" i="1"/>
  <c r="U40" i="1"/>
  <c r="T40" i="1"/>
  <c r="S40" i="1"/>
  <c r="R40" i="1"/>
  <c r="Q40" i="1"/>
  <c r="P40" i="1"/>
  <c r="W39" i="1"/>
  <c r="V39" i="1"/>
  <c r="U39" i="1"/>
  <c r="T39" i="1"/>
  <c r="S39" i="1"/>
  <c r="R39" i="1"/>
  <c r="Q39" i="1"/>
  <c r="P39" i="1"/>
  <c r="W38" i="1"/>
  <c r="V38" i="1"/>
  <c r="U38" i="1"/>
  <c r="T38" i="1"/>
  <c r="S38" i="1"/>
  <c r="R38" i="1"/>
  <c r="Q38" i="1"/>
  <c r="P38" i="1"/>
  <c r="W37" i="1"/>
  <c r="V37" i="1"/>
  <c r="U37" i="1"/>
  <c r="T37" i="1"/>
  <c r="S37" i="1"/>
  <c r="R37" i="1"/>
  <c r="Q37" i="1"/>
  <c r="P37" i="1"/>
  <c r="W36" i="1"/>
  <c r="V36" i="1"/>
  <c r="U36" i="1"/>
  <c r="T36" i="1"/>
  <c r="S36" i="1"/>
  <c r="R36" i="1"/>
  <c r="Q36" i="1"/>
  <c r="P36" i="1"/>
  <c r="W35" i="1"/>
  <c r="V35" i="1"/>
  <c r="U35" i="1"/>
  <c r="T35" i="1"/>
  <c r="S35" i="1"/>
  <c r="R35" i="1"/>
  <c r="Q35" i="1"/>
  <c r="P35" i="1"/>
  <c r="W34" i="1"/>
  <c r="V34" i="1"/>
  <c r="U34" i="1"/>
  <c r="T34" i="1"/>
  <c r="S34" i="1"/>
  <c r="R34" i="1"/>
  <c r="Q34" i="1"/>
  <c r="P34" i="1"/>
  <c r="W33" i="1"/>
  <c r="V33" i="1"/>
  <c r="U33" i="1"/>
  <c r="T33" i="1"/>
  <c r="S33" i="1"/>
  <c r="R33" i="1"/>
  <c r="Q33" i="1"/>
  <c r="P33" i="1"/>
  <c r="W32" i="1"/>
  <c r="V32" i="1"/>
  <c r="U32" i="1"/>
  <c r="T32" i="1"/>
  <c r="S32" i="1"/>
  <c r="R32" i="1"/>
  <c r="Q32" i="1"/>
  <c r="P32" i="1"/>
  <c r="W31" i="1"/>
  <c r="V31" i="1"/>
  <c r="U31" i="1"/>
  <c r="T31" i="1"/>
  <c r="S31" i="1"/>
  <c r="R31" i="1"/>
  <c r="Q31" i="1"/>
  <c r="P31" i="1"/>
  <c r="W30" i="1"/>
  <c r="V30" i="1"/>
  <c r="U30" i="1"/>
  <c r="T30" i="1"/>
  <c r="S30" i="1"/>
  <c r="R30" i="1"/>
  <c r="Q30" i="1"/>
  <c r="P30" i="1"/>
  <c r="W29" i="1"/>
  <c r="V29" i="1"/>
  <c r="U29" i="1"/>
  <c r="T29" i="1"/>
  <c r="S29" i="1"/>
  <c r="R29" i="1"/>
  <c r="Q29" i="1"/>
  <c r="P29" i="1"/>
  <c r="W28" i="1"/>
  <c r="V28" i="1"/>
  <c r="U28" i="1"/>
  <c r="T28" i="1"/>
  <c r="S28" i="1"/>
  <c r="R28" i="1"/>
  <c r="Q28" i="1"/>
  <c r="P28" i="1"/>
  <c r="W27" i="1"/>
  <c r="V27" i="1"/>
  <c r="U27" i="1"/>
  <c r="T27" i="1"/>
  <c r="S27" i="1"/>
  <c r="R27" i="1"/>
  <c r="Q27" i="1"/>
  <c r="P27" i="1"/>
  <c r="W26" i="1"/>
  <c r="V26" i="1"/>
  <c r="U26" i="1"/>
  <c r="T26" i="1"/>
  <c r="S26" i="1"/>
  <c r="R26" i="1"/>
  <c r="Q26" i="1"/>
  <c r="P26" i="1"/>
  <c r="W25" i="1"/>
  <c r="V25" i="1"/>
  <c r="U25" i="1"/>
  <c r="T25" i="1"/>
  <c r="S25" i="1"/>
  <c r="R25" i="1"/>
  <c r="Q25" i="1"/>
  <c r="P25" i="1"/>
  <c r="W24" i="1"/>
  <c r="V24" i="1"/>
  <c r="U24" i="1"/>
  <c r="T24" i="1"/>
  <c r="S24" i="1"/>
  <c r="R24" i="1"/>
  <c r="Q24" i="1"/>
  <c r="P24" i="1"/>
  <c r="W23" i="1"/>
  <c r="V23" i="1"/>
  <c r="U23" i="1"/>
  <c r="T23" i="1"/>
  <c r="S23" i="1"/>
  <c r="R23" i="1"/>
  <c r="Q23" i="1"/>
  <c r="P23" i="1"/>
  <c r="W22" i="1"/>
  <c r="V22" i="1"/>
  <c r="U22" i="1"/>
  <c r="T22" i="1"/>
  <c r="S22" i="1"/>
  <c r="R22" i="1"/>
  <c r="Q22" i="1"/>
  <c r="P22" i="1"/>
  <c r="W21" i="1"/>
  <c r="V21" i="1"/>
  <c r="U21" i="1"/>
  <c r="T21" i="1"/>
  <c r="S21" i="1"/>
  <c r="R21" i="1"/>
  <c r="Q21" i="1"/>
  <c r="P21" i="1"/>
  <c r="W20" i="1"/>
  <c r="V20" i="1"/>
  <c r="U20" i="1"/>
  <c r="T20" i="1"/>
  <c r="S20" i="1"/>
  <c r="R20" i="1"/>
  <c r="Q20" i="1"/>
  <c r="P20" i="1"/>
  <c r="W19" i="1"/>
  <c r="V19" i="1"/>
  <c r="U19" i="1"/>
  <c r="T19" i="1"/>
  <c r="S19" i="1"/>
  <c r="R19" i="1"/>
  <c r="Q19" i="1"/>
  <c r="P19" i="1"/>
  <c r="W18" i="1"/>
  <c r="V18" i="1"/>
  <c r="U18" i="1"/>
  <c r="T18" i="1"/>
  <c r="S18" i="1"/>
  <c r="R18" i="1"/>
  <c r="Q18" i="1"/>
  <c r="P18" i="1"/>
  <c r="W17" i="1"/>
  <c r="V17" i="1"/>
  <c r="U17" i="1"/>
  <c r="T17" i="1"/>
  <c r="S17" i="1"/>
  <c r="R17" i="1"/>
  <c r="Q17" i="1"/>
  <c r="P17" i="1"/>
  <c r="W16" i="1"/>
  <c r="V16" i="1"/>
  <c r="U16" i="1"/>
  <c r="T16" i="1"/>
  <c r="S16" i="1"/>
  <c r="R16" i="1"/>
  <c r="Q16" i="1"/>
  <c r="P16" i="1"/>
  <c r="W15" i="1"/>
  <c r="V15" i="1"/>
  <c r="U15" i="1"/>
  <c r="T15" i="1"/>
  <c r="S15" i="1"/>
  <c r="R15" i="1"/>
  <c r="Q15" i="1"/>
  <c r="P15" i="1"/>
  <c r="P22" i="3" l="1"/>
  <c r="Q22" i="3"/>
  <c r="R22" i="3"/>
  <c r="S22" i="3"/>
  <c r="S164" i="1"/>
  <c r="P164" i="1"/>
  <c r="R164" i="1"/>
  <c r="Q164" i="1"/>
</calcChain>
</file>

<file path=xl/sharedStrings.xml><?xml version="1.0" encoding="utf-8"?>
<sst xmlns="http://schemas.openxmlformats.org/spreadsheetml/2006/main" count="1479" uniqueCount="887">
  <si>
    <t>FORMATO PARA LA PROGRAMACIÓN, SEGUIMIENTO Y EVALUACIÓN DEL AVANCE EN CUMPLIMIENTO DE METAS Y OBJETIVOS DEL PROGRAMA PRESUPUESTARIO ANUAL 2025</t>
  </si>
  <si>
    <t>EJE 3: TODOS POR LA PAZ</t>
  </si>
  <si>
    <t>O-PPA 3.1 PROGRAMA DE ATENCION Y APOYO A LAS DEMANDAS DE  LA CIUDADANÍA Y ORGANISMOS NO GUBERNAMENTALES</t>
  </si>
  <si>
    <t>SECRETARÍA GENERAL DEL H. AYUNTAMIENTO</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</si>
  <si>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</si>
  <si>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</si>
  <si>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</si>
  <si>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</si>
  <si>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</si>
  <si>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ALCANZADA 2025</t>
  </si>
  <si>
    <t>PORCENTAJE DE AVANCE TRIMESTRAL 2025</t>
  </si>
  <si>
    <t>PORCENTAJE DE AVANCE TRIMESTRAL ACUMULADO 2025</t>
  </si>
  <si>
    <t>JUSTIFICACION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</si>
  <si>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</si>
  <si>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</si>
  <si>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</si>
  <si>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</si>
  <si>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</si>
  <si>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</si>
  <si>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</si>
  <si>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</si>
  <si>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(DP de la DGPM)</t>
  </si>
  <si>
    <r>
      <rPr>
        <b/>
        <sz val="12"/>
        <color theme="1"/>
        <rFont val="Arial"/>
      </rPr>
      <t xml:space="preserve">3.1.1 </t>
    </r>
    <r>
      <rPr>
        <sz val="12"/>
        <color theme="1"/>
        <rFont val="Arial"/>
      </rPr>
      <t>Contribuir a una sociedad más segura, cohesionada y pacífica en el municipio de Benito Juárez mediante estrategias de prevención de la violencia, impulso a la convivencia y fortalecimiento del bienestar social.</t>
    </r>
  </si>
  <si>
    <r>
      <rPr>
        <b/>
        <sz val="12"/>
        <color theme="1"/>
        <rFont val="Arial"/>
      </rPr>
      <t xml:space="preserve">IMPC: </t>
    </r>
    <r>
      <rPr>
        <sz val="12"/>
        <color theme="1"/>
        <rFont val="Arial"/>
      </rPr>
      <t>Índice Municipal de Paz y Convivencia Ciudadana</t>
    </r>
  </si>
  <si>
    <t>Trianual</t>
  </si>
  <si>
    <r>
      <rPr>
        <b/>
        <sz val="12"/>
        <color theme="1"/>
        <rFont val="Arial"/>
      </rPr>
      <t xml:space="preserve">Unidad de medida del indicador: </t>
    </r>
    <r>
      <rPr>
        <sz val="12"/>
        <color theme="1"/>
        <rFont val="Arial"/>
      </rPr>
      <t xml:space="preserve">
Porcentaje</t>
    </r>
  </si>
  <si>
    <r>
      <rPr>
        <b/>
        <sz val="12"/>
        <color theme="1"/>
        <rFont val="Arial"/>
      </rPr>
      <t xml:space="preserve">Justificación Trimestral:  </t>
    </r>
    <r>
      <rPr>
        <sz val="12"/>
        <color theme="1"/>
        <rFont val="Arial"/>
      </rPr>
      <t xml:space="preserve">
El Índice Municipal de Todos por la Paz se integra con 3 Dimensiones y 9 subdimensiones que miden aspectos de Seguridad y Justicia, Cohesión Social y Educación para la Paz con indicadores de diferentes instituciones externas e internas al municipio . En el cuarto trimestre la meta realizada se consideró igual a la programada debido a que los indicadores no han tenido actualizaciones.</t>
    </r>
  </si>
  <si>
    <t>Propósito
(Oficina de la Secretaría General)</t>
  </si>
  <si>
    <t xml:space="preserve">3.1.1.1  Las dependencias municipales  de la Secretaría General atienden a las y los ciudadanos del municipio de Benito Juárez respecto a sus necesidades  y demandas con base en los servicios. </t>
  </si>
  <si>
    <r>
      <rPr>
        <b/>
        <sz val="11"/>
        <color theme="0"/>
        <rFont val="Arial"/>
      </rPr>
      <t xml:space="preserve">PCIA: </t>
    </r>
    <r>
      <rPr>
        <sz val="11"/>
        <color theme="0"/>
        <rFont val="Arial"/>
      </rPr>
      <t xml:space="preserve">Porcentaje de ciudadanas(os) atendidas(os). </t>
    </r>
  </si>
  <si>
    <t>Trimestral</t>
  </si>
  <si>
    <r>
      <rPr>
        <b/>
        <sz val="11"/>
        <color theme="0"/>
        <rFont val="Arial"/>
      </rPr>
      <t xml:space="preserve">UNIDAD DE MEDIDA DEL INDICADOR:
</t>
    </r>
    <r>
      <rPr>
        <sz val="11"/>
        <color theme="0"/>
        <rFont val="Arial"/>
      </rPr>
      <t xml:space="preserve">Porcentaje  </t>
    </r>
    <r>
      <rPr>
        <b/>
        <sz val="11"/>
        <color theme="0"/>
        <rFont val="Arial"/>
      </rPr>
      <t xml:space="preserve"> 
 UNIDAD DE MEDIDA DE LA VARIABLE:
</t>
    </r>
    <r>
      <rPr>
        <sz val="11"/>
        <color theme="0"/>
        <rFont val="Arial"/>
      </rPr>
      <t>Ciudadanas(os)</t>
    </r>
  </si>
  <si>
    <r>
      <rPr>
        <b/>
        <sz val="14"/>
        <color theme="1"/>
        <rFont val="Arial"/>
      </rPr>
      <t>Justificacion Trimestral:</t>
    </r>
    <r>
      <rPr>
        <sz val="14"/>
        <color theme="1"/>
        <rFont val="Arial"/>
      </rPr>
      <t xml:space="preserve"> Para este cuarto trimestre se logro su perar la meta del 100% al revazar la meta programada  de las 600 atenciones otorgadas a los ciudadanos </t>
    </r>
  </si>
  <si>
    <t>Componente
(Oficina de la Secretaría General)</t>
  </si>
  <si>
    <t>3.1.1.1.1 Resoluciones de las demandas ciudadanas por la Secretaría General emitidas.</t>
  </si>
  <si>
    <r>
      <rPr>
        <b/>
        <sz val="11"/>
        <color theme="1"/>
        <rFont val="Arial"/>
      </rPr>
      <t xml:space="preserve">PRDC: </t>
    </r>
    <r>
      <rPr>
        <sz val="11"/>
        <color theme="1"/>
        <rFont val="Arial"/>
      </rPr>
      <t>Porcentaje de resoluciones de las demandas ciudadanas emitidas.</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</si>
  <si>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Resoluciones de las demandas ciudadanas.</t>
    </r>
  </si>
  <si>
    <r>
      <rPr>
        <b/>
        <sz val="14"/>
        <color theme="1"/>
        <rFont val="Arial"/>
      </rPr>
      <t xml:space="preserve">Justificación Trimestral: </t>
    </r>
    <r>
      <rPr>
        <sz val="14"/>
        <color theme="1"/>
        <rFont val="Arial"/>
      </rPr>
      <t>Se logró  superar el 100% de la meta en este cuarto trimestre del año 2025 en atenciones ciudadanas al atender a 1,172 ciudadanos de los 625 que se tenían programados. Esto debido a que quisieron terminar sus tramites antes del año</t>
    </r>
  </si>
  <si>
    <t>Actividad</t>
  </si>
  <si>
    <r>
      <rPr>
        <b/>
        <sz val="11"/>
        <color theme="1"/>
        <rFont val="Arial"/>
      </rPr>
      <t xml:space="preserve">3.1.1.1.1.1 </t>
    </r>
    <r>
      <rPr>
        <sz val="11"/>
        <color theme="1"/>
        <rFont val="Arial"/>
      </rPr>
      <t>Otorgamiento de apoyos administrativos y financieros brindados a la ciudadanía.</t>
    </r>
  </si>
  <si>
    <r>
      <rPr>
        <b/>
        <sz val="11"/>
        <color theme="1"/>
        <rFont val="Arial"/>
      </rPr>
      <t xml:space="preserve">PAOC: </t>
    </r>
    <r>
      <rPr>
        <sz val="11"/>
        <color theme="1"/>
        <rFont val="Arial"/>
      </rPr>
      <t xml:space="preserve">Porcentaje de apoyos administrativos y financieros otorgados. </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</si>
  <si>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Apoyos administrativos y financieros.</t>
    </r>
  </si>
  <si>
    <r>
      <rPr>
        <b/>
        <sz val="14"/>
        <color theme="1"/>
        <rFont val="Arial"/>
      </rPr>
      <t xml:space="preserve">Justificación Trimestral: </t>
    </r>
    <r>
      <rPr>
        <sz val="14"/>
        <color theme="1"/>
        <rFont val="Arial"/>
      </rPr>
      <t>Se logró un 105.86% de la meta programada  en este cuarto trimestre  del año 2025 en atenciones ciudadanas logrando atender  a 253 ciudadanos de los 239 que se tenían programados.</t>
    </r>
  </si>
  <si>
    <r>
      <rPr>
        <b/>
        <sz val="11"/>
        <color theme="1"/>
        <rFont val="Arial"/>
      </rPr>
      <t>3.1.1.1.1.2</t>
    </r>
    <r>
      <rPr>
        <sz val="11"/>
        <color theme="1"/>
        <rFont val="Arial"/>
      </rPr>
      <t xml:space="preserve"> Realización de las sesiones  llevadas acabo por el cabildo </t>
    </r>
  </si>
  <si>
    <r>
      <rPr>
        <b/>
        <sz val="11"/>
        <color theme="1"/>
        <rFont val="Arial"/>
      </rPr>
      <t>PSCA:</t>
    </r>
    <r>
      <rPr>
        <sz val="11"/>
        <color theme="1"/>
        <rFont val="Arial"/>
      </rPr>
      <t xml:space="preserve"> Porcentaje de sesiones de Cabildo realizadas.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</si>
  <si>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Sesiones de Cabildo.</t>
    </r>
  </si>
  <si>
    <r>
      <rPr>
        <b/>
        <sz val="14"/>
        <color theme="1"/>
        <rFont val="Arial"/>
      </rPr>
      <t xml:space="preserve">Justificación Trimestral: </t>
    </r>
    <r>
      <rPr>
        <sz val="14"/>
        <color theme="1"/>
        <rFont val="Arial"/>
      </rPr>
      <t>Se alcanzó un 125% de la meta en  este cuarto trimestre, del año 2025 en sesiones de cabildo al cumplir 10 de las 8 que se tenian programadas.</t>
    </r>
  </si>
  <si>
    <r>
      <rPr>
        <b/>
        <sz val="11"/>
        <color theme="1"/>
        <rFont val="Arial"/>
      </rPr>
      <t xml:space="preserve">3.1.1.1.1.3 </t>
    </r>
    <r>
      <rPr>
        <sz val="11"/>
        <color theme="1"/>
        <rFont val="Arial"/>
      </rPr>
      <t>Gestión de solicitudes formuladas por la ciudadanía.</t>
    </r>
  </si>
  <si>
    <r>
      <rPr>
        <b/>
        <sz val="11"/>
        <color theme="1"/>
        <rFont val="Arial"/>
      </rPr>
      <t xml:space="preserve">PSCG: </t>
    </r>
    <r>
      <rPr>
        <sz val="11"/>
        <color theme="1"/>
        <rFont val="Arial"/>
      </rPr>
      <t>Porcentaje de Solicitudes Ciudadanas gestionadas.</t>
    </r>
  </si>
  <si>
    <t>UNIDAD DE MEDIDA DEL INDICADOR:
Porcentaje . 
 UNIDAD DE MEDIDA DE LA VARIABLE:
Solicitudes Ciudadanas.</t>
  </si>
  <si>
    <r>
      <rPr>
        <b/>
        <sz val="14"/>
        <color theme="1"/>
        <rFont val="Arial"/>
      </rPr>
      <t>Justificación Trimestral:</t>
    </r>
    <r>
      <rPr>
        <sz val="14"/>
        <color theme="1"/>
        <rFont val="Arial"/>
      </rPr>
      <t xml:space="preserve"> Se alcanzó un  252.59% de la meta en  este cuarto trimestre, del año 2025 las atenciones a las gestiones que solicitan los ciudadanos esto se logra ya que este ultimo trimestre se solicitan diversos eventos por las fiestas </t>
    </r>
  </si>
  <si>
    <t>Componente (Coordinación De Apoyo Interinstitucional Como Autoridad Transmisora Para La Búsqueda De Personas No Localizadas.)</t>
  </si>
  <si>
    <t>3.1.1.1.2 Atención a solicitudes de personas no localizadas en el municipio de Benito Juárez</t>
  </si>
  <si>
    <r>
      <rPr>
        <b/>
        <sz val="11"/>
        <color theme="1"/>
        <rFont val="Arial"/>
      </rPr>
      <t xml:space="preserve">PSNLBJ: </t>
    </r>
    <r>
      <rPr>
        <sz val="11"/>
        <color theme="1"/>
        <rFont val="Arial"/>
      </rPr>
      <t>Porcentaje de solicitudes de personas no localizadas.</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</si>
  <si>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Atención a solicitude de personas no localizadas.</t>
    </r>
  </si>
  <si>
    <r>
      <rPr>
        <b/>
        <sz val="14"/>
        <color theme="1"/>
        <rFont val="Arial"/>
      </rPr>
      <t xml:space="preserve">Justificacion Trimestral: </t>
    </r>
    <r>
      <rPr>
        <sz val="14"/>
        <color theme="1"/>
        <rFont val="Arial"/>
      </rPr>
      <t>Se dío atención a cada uno de los 345 reportes que ingresaron por el telefono de emergencias 911 de las 230 que se tenian programadas; redes sociales y fichas de búsqueda, logrando así un 150.00% trimestral.</t>
    </r>
  </si>
  <si>
    <r>
      <rPr>
        <b/>
        <sz val="11"/>
        <color theme="1"/>
        <rFont val="Arial"/>
      </rPr>
      <t>3.1.1.1.2</t>
    </r>
    <r>
      <rPr>
        <sz val="11"/>
        <color theme="1"/>
        <rFont val="Arial"/>
      </rPr>
      <t>.</t>
    </r>
    <r>
      <rPr>
        <b/>
        <sz val="11"/>
        <color theme="1"/>
        <rFont val="Arial"/>
      </rPr>
      <t xml:space="preserve">1 </t>
    </r>
    <r>
      <rPr>
        <sz val="11"/>
        <color theme="1"/>
        <rFont val="Arial"/>
      </rPr>
      <t>Seguimiento, asesorias y acompañamiento en reportes de personas no localizadas en el municipio de Benito Juárez</t>
    </r>
  </si>
  <si>
    <r>
      <rPr>
        <b/>
        <sz val="11"/>
        <color theme="1"/>
        <rFont val="Arial"/>
      </rPr>
      <t xml:space="preserve">PSAAPNLBJ: </t>
    </r>
    <r>
      <rPr>
        <sz val="11"/>
        <color theme="1"/>
        <rFont val="Arial"/>
      </rPr>
      <t>Porcentaje de Seguimiento, asesorias y apoyo en reportes de personas no localizadas en el municipio de Benito Juárez</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</si>
  <si>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Asesorias y acompañamiento de reportes de personas no localizadas.</t>
    </r>
  </si>
  <si>
    <r>
      <rPr>
        <b/>
        <sz val="14"/>
        <color theme="1"/>
        <rFont val="Arial"/>
      </rPr>
      <t xml:space="preserve">Justificacion Trimestral: </t>
    </r>
    <r>
      <rPr>
        <sz val="14"/>
        <color theme="1"/>
        <rFont val="Arial"/>
      </rPr>
      <t>Se dío seguimiento a cada uno de los 344 reportes que ingresaron por el telefono de emergencias 911, redes sociales y fichas de búsqueda de los 115 programados, logrando así un 299.13% trimestral.</t>
    </r>
  </si>
  <si>
    <r>
      <rPr>
        <b/>
        <sz val="11"/>
        <color theme="1"/>
        <rFont val="Arial"/>
      </rPr>
      <t xml:space="preserve">3.1.1.1.2.2 </t>
    </r>
    <r>
      <rPr>
        <sz val="11"/>
        <color theme="1"/>
        <rFont val="Arial"/>
      </rPr>
      <t>Asistencia de Reportes de Personas No Localizadas</t>
    </r>
  </si>
  <si>
    <r>
      <rPr>
        <b/>
        <sz val="11"/>
        <color theme="1"/>
        <rFont val="Arial"/>
      </rPr>
      <t xml:space="preserve">PARPNL: </t>
    </r>
    <r>
      <rPr>
        <sz val="11"/>
        <color theme="1"/>
        <rFont val="Arial"/>
      </rPr>
      <t>Porcentaje de Asistencia de Reportes de Personas No Localizadas</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</si>
  <si>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Asistencia en reportes de personas no localizadas.</t>
    </r>
  </si>
  <si>
    <r>
      <rPr>
        <b/>
        <sz val="14"/>
        <color theme="1"/>
        <rFont val="Arial"/>
      </rPr>
      <t xml:space="preserve">Justificacion Trimestral: </t>
    </r>
    <r>
      <rPr>
        <sz val="14"/>
        <color theme="1"/>
        <rFont val="Arial"/>
      </rPr>
      <t>Se dío seguimiento a cada uno de los 344 reportes que ingresaron por el telefono de emergencias 911, redes sociales y fichas de búsqueda de los 115 programados, logrando así un 209.13% trimestral.</t>
    </r>
  </si>
  <si>
    <t>Componente (Dirección General de la Coordinación General Administrativa)</t>
  </si>
  <si>
    <t>3.1.1.1.3 Solicitudes administrativas de las Direcciones adscritas a la Secretaría General emitidas.</t>
  </si>
  <si>
    <r>
      <rPr>
        <b/>
        <sz val="11"/>
        <color theme="1"/>
        <rFont val="Arial"/>
      </rPr>
      <t xml:space="preserve">PSAE: </t>
    </r>
    <r>
      <rPr>
        <sz val="11"/>
        <color theme="1"/>
        <rFont val="Arial"/>
      </rPr>
      <t>Porcentaje de solicitudes administrativas emitidas.</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</si>
  <si>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Solicitudes administrativas.</t>
    </r>
  </si>
  <si>
    <r>
      <rPr>
        <b/>
        <sz val="14"/>
        <color theme="1"/>
        <rFont val="Arial"/>
      </rPr>
      <t>Justificacion Trimestral:</t>
    </r>
    <r>
      <rPr>
        <sz val="14"/>
        <color theme="1"/>
        <rFont val="Arial"/>
      </rPr>
      <t>Se obtuvo un avance del 100% en relación al 4to trimestre de 2025, derivado a que las Dependencias Adscritas a la Secretaría General presentaron sus solicitudes administrativas en tiempo y forma a esta Dirección General de la Coordinación General Administrativa.</t>
    </r>
  </si>
  <si>
    <r>
      <rPr>
        <b/>
        <sz val="11"/>
        <color theme="1"/>
        <rFont val="Arial"/>
      </rPr>
      <t>3.1.1.1.3.1</t>
    </r>
    <r>
      <rPr>
        <sz val="11"/>
        <color theme="1"/>
        <rFont val="Arial"/>
      </rPr>
      <t xml:space="preserve">Gestión en la documentación de los movimientos de personal de la Oficina de la Secretaría General. 
</t>
    </r>
  </si>
  <si>
    <r>
      <rPr>
        <b/>
        <sz val="11"/>
        <color theme="1"/>
        <rFont val="Arial"/>
      </rPr>
      <t xml:space="preserve">DGMP: </t>
    </r>
    <r>
      <rPr>
        <sz val="11"/>
        <color theme="1"/>
        <rFont val="Arial"/>
      </rPr>
      <t xml:space="preserve"> Porcentaje de Documentos de movimientos de personal gestionados.</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</si>
  <si>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Documentos de movimientos de personal.</t>
    </r>
  </si>
  <si>
    <r>
      <rPr>
        <b/>
        <sz val="14"/>
        <color theme="1"/>
        <rFont val="Arial"/>
      </rPr>
      <t xml:space="preserve">Justificacion Trimestral: </t>
    </r>
    <r>
      <rPr>
        <sz val="14"/>
        <color theme="1"/>
        <rFont val="Arial"/>
      </rPr>
      <t>Se cumplió al 100%  la meta establecida en el 4to trimestre de 2025, el personal administrativo de las Dependencias adscritas a la Secretaría General presentó los documentos con los lineamientos que requiere la Dirección de Recursos Humanos para dar seguimiento a la Gestión de Movimiento de Personal para su debido seguimiento ante esta Dirección General.</t>
    </r>
  </si>
  <si>
    <r>
      <rPr>
        <b/>
        <sz val="11"/>
        <color theme="1"/>
        <rFont val="Arial"/>
      </rPr>
      <t xml:space="preserve">3.1.1.1.3.2 </t>
    </r>
    <r>
      <rPr>
        <sz val="11"/>
        <color theme="1"/>
        <rFont val="Arial"/>
      </rPr>
      <t>Realización de gestiones técnicas para la operación de las Direcciones Adscritas a la Oficina de la Secretaría General.</t>
    </r>
  </si>
  <si>
    <r>
      <rPr>
        <b/>
        <sz val="11"/>
        <color theme="1"/>
        <rFont val="Arial"/>
      </rPr>
      <t>PGTR:</t>
    </r>
    <r>
      <rPr>
        <sz val="11"/>
        <color theme="1"/>
        <rFont val="Arial"/>
      </rPr>
      <t xml:space="preserve"> Porcentaje de Gestiones Técnicas realizadas.</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</si>
  <si>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Gestiones Técnicas.</t>
    </r>
  </si>
  <si>
    <r>
      <rPr>
        <b/>
        <sz val="14"/>
        <color theme="1"/>
        <rFont val="Arial"/>
      </rPr>
      <t>Justificacion Trimestral:</t>
    </r>
    <r>
      <rPr>
        <sz val="14"/>
        <color theme="1"/>
        <rFont val="Arial"/>
      </rPr>
      <t xml:space="preserve"> La Dirección General de la Coordinación General Administrativa cumplió al 100% la meta establecida en el 4to trimestre de 2025.</t>
    </r>
  </si>
  <si>
    <r>
      <rPr>
        <b/>
        <sz val="11"/>
        <color theme="1"/>
        <rFont val="Arial"/>
      </rPr>
      <t xml:space="preserve">3.1.1.1.3.3 </t>
    </r>
    <r>
      <rPr>
        <sz val="11"/>
        <color theme="1"/>
        <rFont val="Arial"/>
      </rPr>
      <t>Atención de las solicitudes de   recursos materiales para abastecer a la Secretaría General y sus Direcciones Adscritas.</t>
    </r>
  </si>
  <si>
    <r>
      <rPr>
        <b/>
        <sz val="11"/>
        <color theme="1"/>
        <rFont val="Arial"/>
      </rPr>
      <t>PRMG:</t>
    </r>
    <r>
      <rPr>
        <sz val="11"/>
        <color theme="1"/>
        <rFont val="Arial"/>
      </rPr>
      <t xml:space="preserve"> Porcentaje de solicitudes de recursos materiales gestionados.</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</si>
  <si>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 xml:space="preserve">Solicitudes de Recursos Materiales. </t>
    </r>
  </si>
  <si>
    <r>
      <rPr>
        <b/>
        <sz val="14"/>
        <color theme="1"/>
        <rFont val="Arial"/>
      </rPr>
      <t xml:space="preserve">Justificacion Trimestral: </t>
    </r>
    <r>
      <rPr>
        <sz val="14"/>
        <color theme="1"/>
        <rFont val="Arial"/>
      </rPr>
      <t>Se cumplió al 100%  meta establecida en el 4to trimestre de 2025, esto debido al seguimiento a los requerimientos presentados por las dependencias adscritas a la Secretaria General, como lo son solicitudes de pago de arrendamiento, solicitud de combustible, requisión de material de papelería, por mencionar algunas.</t>
    </r>
  </si>
  <si>
    <t>Componente
(Dirección general de la Coordinación de Registro Civil)</t>
  </si>
  <si>
    <t>3.1.1.1.4 Actos registrales constitutivos o modificativos del Estado Civil de la población benitojuarense, garantizando el derecho a la igualdad entre mujeres y hombres inscritos.</t>
  </si>
  <si>
    <r>
      <rPr>
        <b/>
        <sz val="11"/>
        <color theme="1"/>
        <rFont val="Arial"/>
      </rPr>
      <t xml:space="preserve">PARI: </t>
    </r>
    <r>
      <rPr>
        <sz val="11"/>
        <color theme="1"/>
        <rFont val="Arial"/>
      </rPr>
      <t>Porcentaje de actos registrales inscritos</t>
    </r>
  </si>
  <si>
    <t>Ascedente</t>
  </si>
  <si>
    <r>
      <rPr>
        <b/>
        <sz val="11"/>
        <color theme="1"/>
        <rFont val="Arial"/>
      </rPr>
      <t xml:space="preserve">Unidad de Medida de la Variable: </t>
    </r>
    <r>
      <rPr>
        <sz val="11"/>
        <color theme="1"/>
        <rFont val="Arial"/>
      </rPr>
      <t>Porcentaje</t>
    </r>
    <r>
      <rPr>
        <b/>
        <sz val="11"/>
        <color theme="1"/>
        <rFont val="Arial"/>
      </rPr>
      <t xml:space="preserve">           Medida de la Variable: </t>
    </r>
    <r>
      <rPr>
        <sz val="11"/>
        <color theme="1"/>
        <rFont val="Arial"/>
      </rPr>
      <t>Actos registrales inscritos</t>
    </r>
  </si>
  <si>
    <r>
      <rPr>
        <b/>
        <sz val="14"/>
        <color theme="1"/>
        <rFont val="Arial"/>
      </rPr>
      <t xml:space="preserve">Justificacion Trimestral: </t>
    </r>
    <r>
      <rPr>
        <sz val="14"/>
        <color theme="1"/>
        <rFont val="Arial"/>
      </rPr>
      <t xml:space="preserve">                                                                                                                                                              Este indicador tiene como meta anual realizar 108,149 Actos Registrales. En este trimestre se alcanzaron 15,602 de los 27,028 programados en el trimestre. El porsentaje alcanzado fue del 57.73%, debido a que a que se realizaron diversos actos registrales en las 09 Oficialías del Registro Civil, que se encuentran ubicados en los diferentes puntos del Municipio de Benito Juárez.                                                                                                                                  
</t>
    </r>
  </si>
  <si>
    <r>
      <rPr>
        <b/>
        <sz val="11"/>
        <color theme="1"/>
        <rFont val="Arial"/>
      </rPr>
      <t xml:space="preserve">3.1.1.1.4.1 </t>
    </r>
    <r>
      <rPr>
        <sz val="11"/>
        <color theme="1"/>
        <rFont val="Arial"/>
      </rPr>
      <t>Adquisición de herramientas tecnológicas del Registro Civil.</t>
    </r>
  </si>
  <si>
    <t xml:space="preserve">PAECE: Porcentaje de adquisición de equipos de cómputo y electrónicos.      </t>
  </si>
  <si>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 xml:space="preserve">adquisición de equipos de cómputo y electrónicos. </t>
    </r>
  </si>
  <si>
    <r>
      <rPr>
        <b/>
        <sz val="14"/>
        <color theme="1"/>
        <rFont val="Arial"/>
      </rPr>
      <t>Justificacion Trimestral:</t>
    </r>
    <r>
      <rPr>
        <sz val="14"/>
        <color theme="1"/>
        <rFont val="Arial"/>
      </rPr>
      <t xml:space="preserve">                                                                                                                                                                         Este indicador tiene como meta anual realizar 37 adquisiciones de Herramientas Tecnologicas. En este trimestre se alcanzaron 0 de los 9 programados en el trimestre. El porsentaje alcanzado fue del 0%, debido a que no se logro una ampliacion presupuestal para esta adquisicion.</t>
    </r>
  </si>
  <si>
    <r>
      <rPr>
        <b/>
        <sz val="11"/>
        <color theme="1"/>
        <rFont val="Arial"/>
      </rPr>
      <t xml:space="preserve">3.1.1.1.4.2 </t>
    </r>
    <r>
      <rPr>
        <sz val="11"/>
        <color theme="1"/>
        <rFont val="Arial"/>
      </rPr>
      <t>Incremento en la adquisición de formatos valorados Adquiridos.</t>
    </r>
  </si>
  <si>
    <t xml:space="preserve">PFVA: Porcentaje de formatos valoradas  adquiridas. </t>
  </si>
  <si>
    <r>
      <rPr>
        <b/>
        <sz val="11"/>
        <color theme="1"/>
        <rFont val="Arial"/>
      </rPr>
      <t xml:space="preserve">Unidad de Medida del Indicador: </t>
    </r>
    <r>
      <rPr>
        <sz val="11"/>
        <color theme="1"/>
        <rFont val="Arial"/>
      </rPr>
      <t xml:space="preserve"> Porcentaje</t>
    </r>
    <r>
      <rPr>
        <b/>
        <sz val="11"/>
        <color theme="1"/>
        <rFont val="Arial"/>
      </rPr>
      <t xml:space="preserve">
Unidad de Medida de la Variable</t>
    </r>
    <r>
      <rPr>
        <sz val="11"/>
        <color theme="1"/>
        <rFont val="Arial"/>
      </rPr>
      <t>:</t>
    </r>
    <r>
      <rPr>
        <b/>
        <sz val="11"/>
        <color theme="1"/>
        <rFont val="Arial"/>
      </rPr>
      <t xml:space="preserve"> </t>
    </r>
    <r>
      <rPr>
        <sz val="11"/>
        <color theme="1"/>
        <rFont val="Arial"/>
      </rPr>
      <t xml:space="preserve">formatos valoradas  adquiridas. </t>
    </r>
  </si>
  <si>
    <r>
      <rPr>
        <b/>
        <sz val="14"/>
        <color theme="1"/>
        <rFont val="Arial"/>
      </rPr>
      <t xml:space="preserve">Justificacion Trimestral: </t>
    </r>
    <r>
      <rPr>
        <sz val="14"/>
        <color theme="1"/>
        <rFont val="Arial"/>
      </rPr>
      <t xml:space="preserve">                                                                                                                                         Este indicador tiene como meta anual adquirir 110,400 Formatos Valorados. En este trimestre se logro adquirir 17,600 de los 27,600 programados en el trimestre. El porcentaje alcanzado fue del 63.77%, debido a que si se otorgo el presupuesto para la adquisicion de los Formatos Valorados que son utilizados para la elaboracion de los tramites del Registro Civil.                                                                                                                                              
                        </t>
    </r>
  </si>
  <si>
    <r>
      <rPr>
        <b/>
        <sz val="11"/>
        <color theme="1"/>
        <rFont val="Arial"/>
      </rPr>
      <t xml:space="preserve">3.1.1.1.4.3 </t>
    </r>
    <r>
      <rPr>
        <sz val="11"/>
        <color theme="1"/>
        <rFont val="Arial"/>
      </rPr>
      <t>Capacitación al personal del Registro Civil.</t>
    </r>
  </si>
  <si>
    <t xml:space="preserve">PPC: Porcentaje de personal del Registro Civil capacitado.      </t>
  </si>
  <si>
    <t xml:space="preserve">Ascedente </t>
  </si>
  <si>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 xml:space="preserve">personal del Registro Civil capacitado.   </t>
    </r>
  </si>
  <si>
    <r>
      <rPr>
        <b/>
        <sz val="14"/>
        <color theme="1"/>
        <rFont val="Arial"/>
      </rPr>
      <t>Justificacion Trimestral:</t>
    </r>
    <r>
      <rPr>
        <sz val="14"/>
        <color theme="1"/>
        <rFont val="Arial"/>
      </rPr>
      <t xml:space="preserve">                                                                                                                                                                            Este indicador tiene como meta anual realizar la capacitacion de 80 colaboradores. En este trimestre se alcanzaron 30 de los 20 programados en el trimestre. El porcentaje alcanzado fue del 150%.
</t>
    </r>
  </si>
  <si>
    <r>
      <rPr>
        <b/>
        <sz val="11"/>
        <color theme="1"/>
        <rFont val="Arial"/>
      </rPr>
      <t xml:space="preserve">3.1.1.1.4.4 </t>
    </r>
    <r>
      <rPr>
        <sz val="11"/>
        <color theme="1"/>
        <rFont val="Arial"/>
      </rPr>
      <t>Mejoramiento de las instalaciones del Registro Civil.</t>
    </r>
  </si>
  <si>
    <t xml:space="preserve">PIRM: Porcentaje de instalaciones del Registro Civil mejoradas.     </t>
  </si>
  <si>
    <r>
      <rPr>
        <b/>
        <sz val="11"/>
        <color theme="1"/>
        <rFont val="Arial"/>
      </rPr>
      <t xml:space="preserve">Unidad de Medida del Indicador:  </t>
    </r>
    <r>
      <rPr>
        <sz val="11"/>
        <color theme="1"/>
        <rFont val="Arial"/>
      </rPr>
      <t>Porcentaje</t>
    </r>
    <r>
      <rPr>
        <b/>
        <sz val="11"/>
        <color theme="1"/>
        <rFont val="Arial"/>
      </rPr>
      <t xml:space="preserve">
Unidad de Medida de la Variable:</t>
    </r>
    <r>
      <rPr>
        <sz val="11"/>
        <color theme="1"/>
        <rFont val="Arial"/>
      </rPr>
      <t xml:space="preserve"> Instalaciones del registro civil mejoradas</t>
    </r>
  </si>
  <si>
    <r>
      <rPr>
        <b/>
        <sz val="14"/>
        <color theme="1"/>
        <rFont val="Arial"/>
      </rPr>
      <t>Justificacion Trimestral:</t>
    </r>
    <r>
      <rPr>
        <sz val="14"/>
        <color theme="1"/>
        <rFont val="Arial"/>
      </rPr>
      <t xml:space="preserve">                                                                                                                                                                         Este indicador tiene como meta anual realizar el mejoramiento 4 de las 9 oficialias del Reistro Civil. En este trimestre se logro realizar el mejoramiento de 2 oficinas que comparte espacio con la oficialia 01 y 02 de 1  programada en el trimestre. El porsentaje alcanzado fue del 200%, debido a que si se otorgo el presupuesto para reemplazar 4 equipos de aire acondicionado que se instalaron en la Oficialia 01 y 02 que comparten oficina, para la atencion al publico y brindar mejores condiciones durante la espera.</t>
    </r>
  </si>
  <si>
    <t>Componente (Dirección de Derechos Humanos y Grupos Vulnerables)</t>
  </si>
  <si>
    <t>3.1.1.1.5  Atención a quejas y recomendaciones en materia de Derechos Humanos emitidas por las instituciones defensoras de los derechos humanos.</t>
  </si>
  <si>
    <r>
      <rPr>
        <b/>
        <sz val="11"/>
        <color theme="1"/>
        <rFont val="Arial"/>
      </rPr>
      <t>PAQRDH:</t>
    </r>
    <r>
      <rPr>
        <sz val="11"/>
        <color theme="1"/>
        <rFont val="Arial"/>
      </rPr>
      <t xml:space="preserve"> Porcentaje de atención a quejas y recomendaciones en Derechos Humanos.</t>
    </r>
  </si>
  <si>
    <r>
      <rPr>
        <b/>
        <sz val="11"/>
        <color theme="1"/>
        <rFont val="Arial"/>
      </rPr>
      <t xml:space="preserve">Unidad de Medida del Indicador:
</t>
    </r>
    <r>
      <rPr>
        <sz val="11"/>
        <color theme="1"/>
        <rFont val="Arial"/>
      </rPr>
      <t xml:space="preserve">Porcentaje  </t>
    </r>
    <r>
      <rPr>
        <b/>
        <sz val="11"/>
        <color theme="1"/>
        <rFont val="Arial"/>
      </rPr>
      <t xml:space="preserve">
Unidad de Medida de la Variable:
</t>
    </r>
    <r>
      <rPr>
        <sz val="11"/>
        <color theme="1"/>
        <rFont val="Arial"/>
      </rPr>
      <t>Atenciones a quejas de Derechos Humanos</t>
    </r>
  </si>
  <si>
    <r>
      <rPr>
        <b/>
        <sz val="14"/>
        <color theme="1"/>
        <rFont val="Arial"/>
      </rPr>
      <t xml:space="preserve">Justificacion Trimestral: 
</t>
    </r>
    <r>
      <rPr>
        <sz val="14"/>
        <color theme="1"/>
        <rFont val="Arial"/>
      </rPr>
      <t xml:space="preserve">Este indicador tiene como meta anual realizar 12 Atenciones a quejas y recomendaciones en materia de Derechos Humanos. En este trimestre se realizaron los 3 programados. El porcentaje alcanzado fue de 100%, esto derivado de la atención realizada por parte de las áreas correspodientes de la Dirección a la ciudadanía que ha llegado a la oficina a solicitar la atención. </t>
    </r>
    <r>
      <rPr>
        <b/>
        <sz val="14"/>
        <color theme="1"/>
        <rFont val="Arial"/>
      </rPr>
      <t xml:space="preserve">
</t>
    </r>
  </si>
  <si>
    <r>
      <rPr>
        <b/>
        <sz val="11"/>
        <color theme="1"/>
        <rFont val="Arial"/>
      </rPr>
      <t xml:space="preserve">3.1.1.1.5.1 </t>
    </r>
    <r>
      <rPr>
        <sz val="11"/>
        <color theme="1"/>
        <rFont val="Arial"/>
      </rPr>
      <t xml:space="preserve">Asesorías jurídidicas, atención a presuntas Quejas en materia de Derechos Humanos o actos de posible discriminación a la ciudadania en general y Observancia con respeto a los derechos humanos </t>
    </r>
  </si>
  <si>
    <r>
      <rPr>
        <b/>
        <sz val="11"/>
        <color theme="1"/>
        <rFont val="Arial"/>
      </rPr>
      <t xml:space="preserve">PAJAQMDH: </t>
    </r>
    <r>
      <rPr>
        <sz val="11"/>
        <color theme="1"/>
        <rFont val="Arial"/>
      </rPr>
      <t xml:space="preserve">Porcentaje de  Asesorías jurídidicas y  atención a  Quejas en materia de Derechos Humanos </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</si>
  <si>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Asesorias en materia de Derechos Humanos</t>
    </r>
  </si>
  <si>
    <r>
      <rPr>
        <b/>
        <sz val="14"/>
        <color theme="1"/>
        <rFont val="Arial"/>
      </rPr>
      <t xml:space="preserve">Justificacion Trimestral: 
</t>
    </r>
    <r>
      <rPr>
        <sz val="14"/>
        <color theme="1"/>
        <rFont val="Arial"/>
      </rPr>
      <t>Este indicador tiene como meta anual realizar 40 asesorías jurídidicas y atención a  quejas ciudadanas en materia de Derechos Humanos En este trimestre se realizaron los 10 programados. El porcentaje alcanzado fue de 100%. Esto derivado a la solicitud de la ciudadanía que se acercó a las oficinas solicitando Asesorías Jurídicas, se brindaron las Asesorías y el seguimiento de las mismas.</t>
    </r>
    <r>
      <rPr>
        <b/>
        <sz val="14"/>
        <color theme="1"/>
        <rFont val="Arial"/>
      </rPr>
      <t xml:space="preserve">
</t>
    </r>
  </si>
  <si>
    <r>
      <rPr>
        <sz val="11"/>
        <color theme="1"/>
        <rFont val="Arial"/>
      </rPr>
      <t xml:space="preserve"> </t>
    </r>
    <r>
      <rPr>
        <b/>
        <sz val="11"/>
        <color theme="1"/>
        <rFont val="Arial"/>
      </rPr>
      <t xml:space="preserve">3.1.1.1.5.2 </t>
    </r>
    <r>
      <rPr>
        <sz val="11"/>
        <color theme="1"/>
        <rFont val="Arial"/>
      </rPr>
      <t xml:space="preserve">Capacitaciones especializadas en materia de Derechos Humanos y No Discriminación a personas del servicio publico y población en general. </t>
    </r>
  </si>
  <si>
    <r>
      <rPr>
        <b/>
        <sz val="11"/>
        <color theme="1"/>
        <rFont val="Arial"/>
      </rPr>
      <t xml:space="preserve">PCEMDH: </t>
    </r>
    <r>
      <rPr>
        <sz val="11"/>
        <color theme="1"/>
        <rFont val="Arial"/>
      </rPr>
      <t>Porcentaje de Capacitaciones especializadas en materia de Derechos Humanos.</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</si>
  <si>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Capacitaciones en materia de Derechos Humano</t>
    </r>
    <r>
      <rPr>
        <b/>
        <sz val="11"/>
        <color theme="1"/>
        <rFont val="Arial"/>
      </rPr>
      <t>s</t>
    </r>
  </si>
  <si>
    <r>
      <rPr>
        <b/>
        <sz val="14"/>
        <color theme="1"/>
        <rFont val="Arial"/>
      </rPr>
      <t xml:space="preserve">Justificación Trimestral:  
</t>
    </r>
    <r>
      <rPr>
        <sz val="14"/>
        <color theme="1"/>
        <rFont val="Arial"/>
      </rPr>
      <t xml:space="preserve">Este indicador tiene como meta anual realizar 24 Capacitaciones en materia de Derechos Humanos En este trimestre se realizaron los 6 programados. El porcentaje alcanzado fue de 100%. Esto derivado del interés de las dependencias municipales, organizaciones o público en general, en conocer temas de Derechos Humanos, para que sean aplicados correctamente.
</t>
    </r>
    <r>
      <rPr>
        <b/>
        <sz val="14"/>
        <color theme="1"/>
        <rFont val="Arial"/>
      </rPr>
      <t xml:space="preserve">
</t>
    </r>
  </si>
  <si>
    <r>
      <rPr>
        <b/>
        <sz val="11"/>
        <color theme="1"/>
        <rFont val="Arial"/>
      </rPr>
      <t>3.1.1.1.5.3</t>
    </r>
    <r>
      <rPr>
        <sz val="11"/>
        <color theme="1"/>
        <rFont val="Arial"/>
      </rPr>
      <t xml:space="preserve"> Mesas de trabajo con instituciones estatales o federales vinculadas a los derechos humanos y/o organizaciones de la sociedad civil con objeto social en derechos humanos</t>
    </r>
  </si>
  <si>
    <r>
      <rPr>
        <b/>
        <sz val="11"/>
        <color theme="1"/>
        <rFont val="Arial"/>
      </rPr>
      <t xml:space="preserve">PMTMDH: </t>
    </r>
    <r>
      <rPr>
        <sz val="11"/>
        <color theme="1"/>
        <rFont val="Arial"/>
      </rPr>
      <t>Porcentaje de Mesas de Trabajo en materia de Derechos Humanos.</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</si>
  <si>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Mesas de trabajo en materia de  Derechos Humanos</t>
    </r>
  </si>
  <si>
    <r>
      <rPr>
        <b/>
        <sz val="14"/>
        <color theme="1"/>
        <rFont val="Arial"/>
      </rPr>
      <t xml:space="preserve">Justificacion Trimestral: 
</t>
    </r>
    <r>
      <rPr>
        <sz val="14"/>
        <color theme="1"/>
        <rFont val="Arial"/>
      </rPr>
      <t xml:space="preserve">Este indicador tiene como meta anual realizar 12 mesas de trabajo en materia de Derechos Humanos. En este trimestre se realizaron los 3 programados. El porcentaje alcanzado fue de 100%. Esto derivado de las solicitudes e interés de la ciudadanía y/o organizaciones, por atender y dar seguimiento debidamente a asuntos relacionados con el tema de Derechos Humanos.
</t>
    </r>
  </si>
  <si>
    <t>Componente (Dirección General de Asuntos Juridicos)</t>
  </si>
  <si>
    <t>3.1.1.1.6 Seguimiento a los procedimientos juridicos en los que el Ayuntamiento sea parte involucrada</t>
  </si>
  <si>
    <r>
      <rPr>
        <b/>
        <sz val="11"/>
        <color theme="1"/>
        <rFont val="Arial"/>
      </rPr>
      <t xml:space="preserve">  PEPJ= </t>
    </r>
    <r>
      <rPr>
        <sz val="11"/>
        <color theme="1"/>
        <rFont val="Arial"/>
      </rPr>
      <t>Porcentaje de efectividad de los Procedimientos Juridicos.</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</si>
  <si>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Proyectos atendidos</t>
    </r>
  </si>
  <si>
    <r>
      <rPr>
        <b/>
        <sz val="14"/>
        <color theme="1"/>
        <rFont val="Arial"/>
      </rPr>
      <t xml:space="preserve">Justificación Trimestral: </t>
    </r>
    <r>
      <rPr>
        <sz val="14"/>
        <color theme="1"/>
        <rFont val="Arial"/>
      </rPr>
      <t>Este indicador tiene como meta anual realizar 300 procedimientos legales, logrando en este cuarto trimestre un 90.67% de lo esperado, logrando 68 procedimientos legales de los 75 que se tenían programados.</t>
    </r>
  </si>
  <si>
    <r>
      <rPr>
        <b/>
        <sz val="11"/>
        <color theme="1"/>
        <rFont val="Arial"/>
      </rPr>
      <t xml:space="preserve">3.1.1.1.6.1 </t>
    </r>
    <r>
      <rPr>
        <sz val="11"/>
        <color theme="1"/>
        <rFont val="Arial"/>
      </rPr>
      <t>Revision de los proyectos de iniciativa de leyes, reglamentos, decretos, acuerdos, convocatorias, convenios, contratos y demas instrumentos de carácter jurídico en los que se investiga la Administracion Pública Municipal.</t>
    </r>
  </si>
  <si>
    <r>
      <rPr>
        <b/>
        <sz val="11"/>
        <color theme="1"/>
        <rFont val="Arial"/>
      </rPr>
      <t xml:space="preserve">PILA= </t>
    </r>
    <r>
      <rPr>
        <sz val="11"/>
        <color theme="1"/>
        <rFont val="Arial"/>
      </rPr>
      <t>Porcentaje de instrumentos legales atendidos.</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</si>
  <si>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Instrumentos legales atendidos</t>
    </r>
  </si>
  <si>
    <r>
      <rPr>
        <b/>
        <sz val="14"/>
        <color theme="1"/>
        <rFont val="Arial"/>
      </rPr>
      <t xml:space="preserve">Justificación Trimestral: </t>
    </r>
    <r>
      <rPr>
        <sz val="14"/>
        <color theme="1"/>
        <rFont val="Arial"/>
      </rPr>
      <t>Este indicador tiene como meta anual atender 200 instrumentos legales, logrando atender en este cuarto trimestre un 84.00% de lo esperado, con 42 de los 50 instrumentos programados.</t>
    </r>
  </si>
  <si>
    <r>
      <rPr>
        <b/>
        <sz val="11"/>
        <color theme="1"/>
        <rFont val="Arial"/>
      </rPr>
      <t xml:space="preserve">3.1.1.1.6.2 </t>
    </r>
    <r>
      <rPr>
        <sz val="11"/>
        <color theme="1"/>
        <rFont val="Arial"/>
      </rPr>
      <t>Elaboracion y revision de los proyectos de demandas, contestaciones, oficios y en general todo tipo de actuaciones en la defensa en los juicios en los que el Ayuntamiento sea parte.</t>
    </r>
  </si>
  <si>
    <r>
      <rPr>
        <b/>
        <sz val="11"/>
        <color theme="1"/>
        <rFont val="Arial"/>
      </rPr>
      <t xml:space="preserve">PJA= </t>
    </r>
    <r>
      <rPr>
        <sz val="11"/>
        <color theme="1"/>
        <rFont val="Arial"/>
      </rPr>
      <t>Porcentaje de Proyectos Juridicos.</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</si>
  <si>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Proyectos juridicos atendidos</t>
    </r>
  </si>
  <si>
    <r>
      <rPr>
        <b/>
        <sz val="14"/>
        <color theme="1"/>
        <rFont val="Arial"/>
      </rPr>
      <t>Justificación Trimestral:</t>
    </r>
    <r>
      <rPr>
        <sz val="14"/>
        <color theme="1"/>
        <rFont val="Arial"/>
      </rPr>
      <t xml:space="preserve"> Este indicador tiene como meta anual elaborar y revisar 200 proyectos juridicos, logrando en este cuarto trimestre un 94% de lo esperado, elaborando 47 de los 50 proyectos programados.</t>
    </r>
  </si>
  <si>
    <r>
      <rPr>
        <b/>
        <sz val="11"/>
        <color theme="1"/>
        <rFont val="Arial"/>
      </rPr>
      <t xml:space="preserve">3.1.1.1.6.3 </t>
    </r>
    <r>
      <rPr>
        <sz val="11"/>
        <color theme="1"/>
        <rFont val="Arial"/>
      </rPr>
      <t>Interposicion, contestancion y/o presentacion de los recursos necesarios  en los juicios de garantia, sobre los asuntos en que el municipio, Ayuntamiento, Presidente o Secretario sean parte.</t>
    </r>
  </si>
  <si>
    <r>
      <rPr>
        <b/>
        <sz val="11"/>
        <color theme="1"/>
        <rFont val="Arial"/>
      </rPr>
      <t xml:space="preserve">  JGA= </t>
    </r>
    <r>
      <rPr>
        <sz val="11"/>
        <color theme="1"/>
        <rFont val="Arial"/>
      </rPr>
      <t xml:space="preserve">Porcentaje de Juicios de Garantia. </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</si>
  <si>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Jucios de garantia atendidos</t>
    </r>
  </si>
  <si>
    <r>
      <rPr>
        <b/>
        <sz val="14"/>
        <color theme="1"/>
        <rFont val="Arial"/>
      </rPr>
      <t xml:space="preserve">Justificación Trimestal: </t>
    </r>
    <r>
      <rPr>
        <sz val="14"/>
        <color theme="1"/>
        <rFont val="Arial"/>
      </rPr>
      <t>Este indicador tiene como meta anual realizar 200 juicios de garantía, logrando en el cuarto trimestre un 90% en esta actividad, se espera una disminucion del 40% en estos procedimientos juridicos.</t>
    </r>
  </si>
  <si>
    <t>Componente (Dirección General de Juzgados Cívicos)</t>
  </si>
  <si>
    <t>3.1.1.1.7 Sanciones de la ciudadanía que realiza u omite actos que alteran la paz pública aplicadas.</t>
  </si>
  <si>
    <r>
      <rPr>
        <b/>
        <sz val="11"/>
        <color theme="1"/>
        <rFont val="Arial"/>
      </rPr>
      <t>PSA</t>
    </r>
    <r>
      <rPr>
        <sz val="11"/>
        <color theme="1"/>
        <rFont val="Arial"/>
      </rPr>
      <t>: Porcentaje de sanciones aplicadas.</t>
    </r>
  </si>
  <si>
    <r>
      <rPr>
        <b/>
        <sz val="11"/>
        <color theme="1"/>
        <rFont val="Arial"/>
      </rPr>
      <t xml:space="preserve">Unidad de Medida del Indicador:  </t>
    </r>
    <r>
      <rPr>
        <sz val="11"/>
        <color theme="1"/>
        <rFont val="Arial"/>
      </rPr>
      <t xml:space="preserve">Porcentaje   </t>
    </r>
    <r>
      <rPr>
        <b/>
        <sz val="11"/>
        <color theme="1"/>
        <rFont val="Arial"/>
      </rPr>
      <t xml:space="preserve">                               
                                                        Unidad de Medida de la Variable: </t>
    </r>
    <r>
      <rPr>
        <sz val="11"/>
        <color theme="1"/>
        <rFont val="Arial"/>
      </rPr>
      <t>Sanciones</t>
    </r>
  </si>
  <si>
    <r>
      <rPr>
        <b/>
        <sz val="14"/>
        <color theme="1"/>
        <rFont val="Arial"/>
      </rPr>
      <t xml:space="preserve">Justificacion Trimestral: </t>
    </r>
    <r>
      <rPr>
        <sz val="14"/>
        <color theme="1"/>
        <rFont val="Arial"/>
      </rPr>
      <t>Este indicador tiene como meta anual realizar 19,500 sanciones. En este  trimestre  se realizaron 2,061 de los 4,875 programados. El porcentaje alcanzado fue de 42.28%, esto derivado de la aplicación del nuevo Reglamento de Justicia Cívica para el Municipio de Benito Juárez, Quintana roo, con enfoque restaurativo más que sancionador.</t>
    </r>
  </si>
  <si>
    <r>
      <rPr>
        <b/>
        <sz val="11"/>
        <color theme="1"/>
        <rFont val="Arial"/>
      </rPr>
      <t xml:space="preserve">3.1.1.1.7.1 </t>
    </r>
    <r>
      <rPr>
        <sz val="11"/>
        <color theme="1"/>
        <rFont val="Arial"/>
      </rPr>
      <t>Celebración de convenios a través de audiencias conciliatorias.</t>
    </r>
  </si>
  <si>
    <t xml:space="preserve"> PCCC: Porcentaje de convenios conciliatorios celebrados.      </t>
  </si>
  <si>
    <r>
      <rPr>
        <b/>
        <sz val="11"/>
        <color theme="1"/>
        <rFont val="Arial"/>
      </rPr>
      <t>Unidad de Medida del Indicador: P</t>
    </r>
    <r>
      <rPr>
        <sz val="11"/>
        <color theme="1"/>
        <rFont val="Arial"/>
      </rPr>
      <t>orcentaje 
                                                         Unidad de</t>
    </r>
    <r>
      <rPr>
        <b/>
        <sz val="11"/>
        <color theme="1"/>
        <rFont val="Arial"/>
      </rPr>
      <t xml:space="preserve"> Medida de la Variable: </t>
    </r>
    <r>
      <rPr>
        <sz val="11"/>
        <color theme="1"/>
        <rFont val="Arial"/>
      </rPr>
      <t>Convenios conciliatorios</t>
    </r>
  </si>
  <si>
    <r>
      <rPr>
        <b/>
        <sz val="14"/>
        <color theme="1"/>
        <rFont val="Arial"/>
      </rPr>
      <t>Justificacion Trimestral:</t>
    </r>
    <r>
      <rPr>
        <sz val="14"/>
        <color theme="1"/>
        <rFont val="Arial"/>
      </rPr>
      <t xml:space="preserve"> Este indicador tiene como meta anual realizar 200 convenios. En este  trimestre  se realizaron  51 de los 50 programados.  El porcentaje alcanzado fue de 102%,  derivado de la implementación del nuevo modelo de Justicia Cívica y la entrada en vigor del Reglamento de Justicia Cívica del Municipio de Benito Juárez, que considera la aplicación Mecanismos Alternativos de Solución de Controversias, MASC, ya que actualmente se está llevando  además de la conciliación, la mediación y la negociación, en el que las partes involucradas en una controversia solicitan, de manera voluntaria, la asistencia de un facilitador para llegar a una solución.</t>
    </r>
  </si>
  <si>
    <r>
      <rPr>
        <b/>
        <sz val="11"/>
        <color theme="1"/>
        <rFont val="Arial"/>
      </rPr>
      <t xml:space="preserve">3.1.1.1.7.2 </t>
    </r>
    <r>
      <rPr>
        <sz val="11"/>
        <color theme="1"/>
        <rFont val="Arial"/>
      </rPr>
      <t>Otorgamiento de asesorías psicológicas a menores infractores y sus familias.</t>
    </r>
  </si>
  <si>
    <r>
      <rPr>
        <b/>
        <sz val="11"/>
        <color theme="1"/>
        <rFont val="Arial"/>
      </rPr>
      <t>PAPO:</t>
    </r>
    <r>
      <rPr>
        <sz val="11"/>
        <color theme="1"/>
        <rFont val="Arial"/>
      </rPr>
      <t xml:space="preserve"> Porcentaje de asesorías psicológicas otorgadas.   </t>
    </r>
  </si>
  <si>
    <r>
      <rPr>
        <b/>
        <sz val="11"/>
        <color theme="1"/>
        <rFont val="Arial"/>
      </rPr>
      <t xml:space="preserve">Unidad de Medida del Indicador: </t>
    </r>
    <r>
      <rPr>
        <sz val="11"/>
        <color theme="1"/>
        <rFont val="Arial"/>
      </rPr>
      <t xml:space="preserve">Porcentaje </t>
    </r>
    <r>
      <rPr>
        <b/>
        <sz val="11"/>
        <color theme="1"/>
        <rFont val="Arial"/>
      </rPr>
      <t xml:space="preserve">
                                                                            Medida de la Variable:</t>
    </r>
    <r>
      <rPr>
        <sz val="11"/>
        <color theme="1"/>
        <rFont val="Arial"/>
      </rPr>
      <t xml:space="preserve"> Asesorías psicológicas</t>
    </r>
  </si>
  <si>
    <r>
      <rPr>
        <b/>
        <sz val="14"/>
        <color theme="1"/>
        <rFont val="Arial"/>
      </rPr>
      <t xml:space="preserve">Justificacion Trimestral: </t>
    </r>
    <r>
      <rPr>
        <sz val="14"/>
        <color theme="1"/>
        <rFont val="Arial"/>
      </rPr>
      <t>Este indicador tiene como meta anual realizar 600 asesorías. En este  trimestre  se realizaron 55 de los 150 programados.  El porcentaje alcanzado fue de 36.67%, derivado de la implementación del nuevo modelo de Justicia Cívica y la entrada en vigor del Reglamento de Justicia Cívica del Municipio de Benito Juárez, que promueve el desarrollo de una Cultura de la Legalidad sustentada en los principios de corresponsabilidad, legalidad, solidaridad, honestidad, equidad, tolerancia e identidad.</t>
    </r>
  </si>
  <si>
    <r>
      <rPr>
        <b/>
        <sz val="11"/>
        <color theme="1"/>
        <rFont val="Arial"/>
      </rPr>
      <t>3.1.1.1.7.3</t>
    </r>
    <r>
      <rPr>
        <sz val="11"/>
        <color theme="1"/>
        <rFont val="Arial"/>
      </rPr>
      <t xml:space="preserve"> Impartición de cursos de capacitación para el personal de la Dirección.</t>
    </r>
  </si>
  <si>
    <r>
      <rPr>
        <b/>
        <sz val="11"/>
        <color theme="1"/>
        <rFont val="Arial"/>
      </rPr>
      <t>PACI:</t>
    </r>
    <r>
      <rPr>
        <sz val="11"/>
        <color theme="1"/>
        <rFont val="Arial"/>
      </rPr>
      <t xml:space="preserve"> Porcentaje de cursos de capacitación impartidos.          </t>
    </r>
  </si>
  <si>
    <r>
      <rPr>
        <b/>
        <sz val="11"/>
        <color theme="1"/>
        <rFont val="Arial"/>
      </rPr>
      <t xml:space="preserve">UNIDAD DE MEDIDA DEL INDICADOR: </t>
    </r>
    <r>
      <rPr>
        <sz val="11"/>
        <color theme="1"/>
        <rFont val="Arial"/>
      </rPr>
      <t xml:space="preserve">                      
 Porcentaje.
</t>
    </r>
    <r>
      <rPr>
        <b/>
        <sz val="11"/>
        <color theme="1"/>
        <rFont val="Arial"/>
      </rPr>
      <t xml:space="preserve">UNIDAD DE MEDIDA DE LA  VARIABLE: </t>
    </r>
    <r>
      <rPr>
        <sz val="11"/>
        <color theme="1"/>
        <rFont val="Arial"/>
      </rPr>
      <t xml:space="preserve">                      
Cursos de capacitación.</t>
    </r>
  </si>
  <si>
    <r>
      <rPr>
        <b/>
        <sz val="14"/>
        <color theme="1"/>
        <rFont val="Arial"/>
      </rPr>
      <t xml:space="preserve">Justificacion Trimestral: </t>
    </r>
    <r>
      <rPr>
        <sz val="14"/>
        <color theme="1"/>
        <rFont val="Arial"/>
      </rPr>
      <t>Este indicador tiene como meta anual realizar 6 capacitaciones. En este  trimestre  se realizo las 2 capacitaciones programados.  El porcentaje alcanzado fue de 100.00%, derivado de la implementación del nuevo modelo de Justicia Cívica y la entrada en vigor del Reglamento de Justicia Cívica del Municipio de Benito Juárez, que promueve la capacitación constante y permanente de los Jueces Cívicos y demás personal adscrito al Juzgado Cívico, en materia de Justicia Cívica.</t>
    </r>
  </si>
  <si>
    <r>
      <rPr>
        <b/>
        <sz val="11"/>
        <color theme="1"/>
        <rFont val="Arial"/>
      </rPr>
      <t>3.1.1.1.7.4</t>
    </r>
    <r>
      <rPr>
        <sz val="11"/>
        <color theme="1"/>
        <rFont val="Arial"/>
      </rPr>
      <t xml:space="preserve"> Realización de Talleres para familias de menores infractores.</t>
    </r>
  </si>
  <si>
    <r>
      <rPr>
        <b/>
        <sz val="11"/>
        <color theme="1"/>
        <rFont val="Arial"/>
      </rPr>
      <t>PTFR:</t>
    </r>
    <r>
      <rPr>
        <sz val="11"/>
        <color theme="1"/>
        <rFont val="Arial"/>
      </rPr>
      <t xml:space="preserve"> Porcentaje de Talleres para familias realizados.</t>
    </r>
  </si>
  <si>
    <r>
      <rPr>
        <b/>
        <sz val="11"/>
        <color theme="1"/>
        <rFont val="Arial"/>
      </rPr>
      <t>Unidad de Medida del Indicador:</t>
    </r>
    <r>
      <rPr>
        <sz val="11"/>
        <color theme="1"/>
        <rFont val="Arial"/>
      </rPr>
      <t xml:space="preserve">  Porcentaje</t>
    </r>
    <r>
      <rPr>
        <b/>
        <sz val="11"/>
        <color theme="1"/>
        <rFont val="Arial"/>
      </rPr>
      <t xml:space="preserve">
Unidad de Medida de la Variable: </t>
    </r>
    <r>
      <rPr>
        <sz val="11"/>
        <color theme="1"/>
        <rFont val="Arial"/>
      </rPr>
      <t>Talleres para familias</t>
    </r>
  </si>
  <si>
    <r>
      <rPr>
        <b/>
        <sz val="14"/>
        <color theme="1"/>
        <rFont val="Arial"/>
      </rPr>
      <t xml:space="preserve">Justificacion Trimestral: </t>
    </r>
    <r>
      <rPr>
        <sz val="14"/>
        <color theme="1"/>
        <rFont val="Arial"/>
      </rPr>
      <t xml:space="preserve">Este indicador tiene como meta anual realizar 3 talleres. En este  trimestre no se tiene programado ningun taller por  el periodo vacacional de fin de año. </t>
    </r>
  </si>
  <si>
    <t>Componente
(Dirección General del Centro de Retención y Sanciones Administrativas)</t>
  </si>
  <si>
    <r>
      <rPr>
        <b/>
        <sz val="11"/>
        <color theme="1"/>
        <rFont val="Arial"/>
      </rPr>
      <t xml:space="preserve">3.1.1.1.8  </t>
    </r>
    <r>
      <rPr>
        <sz val="11"/>
        <color theme="1"/>
        <rFont val="Arial"/>
      </rPr>
      <t>Supervisión de guarda y custodia de ciudadanos que infringen el Reglamento de Justicia Cívica realizada.</t>
    </r>
  </si>
  <si>
    <r>
      <rPr>
        <b/>
        <sz val="11"/>
        <color theme="1"/>
        <rFont val="Arial"/>
      </rPr>
      <t xml:space="preserve">PSA: </t>
    </r>
    <r>
      <rPr>
        <sz val="11"/>
        <color theme="1"/>
        <rFont val="Arial"/>
      </rPr>
      <t>Porcentaje de supervisiones aplicadas.</t>
    </r>
  </si>
  <si>
    <r>
      <rPr>
        <b/>
        <sz val="11"/>
        <color theme="1"/>
        <rFont val="Arial"/>
      </rPr>
      <t xml:space="preserve">UNIDAD DE MEDIDA DEL INDICADOR: 
</t>
    </r>
    <r>
      <rPr>
        <sz val="11"/>
        <color theme="1"/>
        <rFont val="Arial"/>
      </rPr>
      <t xml:space="preserve">Porcentaje. </t>
    </r>
    <r>
      <rPr>
        <b/>
        <sz val="11"/>
        <color theme="1"/>
        <rFont val="Arial"/>
      </rPr>
      <t xml:space="preserve">
UNIDAD DE MEDIDA DE LAS   VARIABLES:  
</t>
    </r>
    <r>
      <rPr>
        <sz val="11"/>
        <color theme="1"/>
        <rFont val="Arial"/>
      </rPr>
      <t>Supervisiones.</t>
    </r>
  </si>
  <si>
    <r>
      <rPr>
        <b/>
        <sz val="14"/>
        <color theme="1"/>
        <rFont val="Arial"/>
      </rPr>
      <t xml:space="preserve">Justificación Trimestral: </t>
    </r>
    <r>
      <rPr>
        <sz val="14"/>
        <color theme="1"/>
        <rFont val="Arial"/>
      </rPr>
      <t xml:space="preserve">Para este cuatro trimestre 2025, en el Centro de Retención se retuvieron a 2,047 infractores, obteniendo un 34.60% en este último trimestre, tomando en cuenta una disminución significativa en las remisiones de las diversas autoridades.
 </t>
    </r>
  </si>
  <si>
    <r>
      <rPr>
        <b/>
        <sz val="11"/>
        <color theme="1"/>
        <rFont val="Arial"/>
      </rPr>
      <t xml:space="preserve">3.1.1.1.8.1 </t>
    </r>
    <r>
      <rPr>
        <sz val="11"/>
        <color theme="1"/>
        <rFont val="Arial"/>
      </rPr>
      <t>Supervisión de la integridad de los infractores</t>
    </r>
  </si>
  <si>
    <r>
      <rPr>
        <b/>
        <sz val="11"/>
        <color theme="1"/>
        <rFont val="Arial"/>
      </rPr>
      <t>PIA:</t>
    </r>
    <r>
      <rPr>
        <sz val="11"/>
        <color theme="1"/>
        <rFont val="Arial"/>
      </rPr>
      <t xml:space="preserve"> Porcentaje de Incidencias Atendidas.</t>
    </r>
  </si>
  <si>
    <r>
      <rPr>
        <b/>
        <sz val="11"/>
        <color theme="1"/>
        <rFont val="Arial"/>
      </rPr>
      <t xml:space="preserve">UNIDAD DE MEDIDA DEL INDICADOR:   
</t>
    </r>
    <r>
      <rPr>
        <sz val="11"/>
        <color theme="1"/>
        <rFont val="Arial"/>
      </rPr>
      <t>Porcentaje.</t>
    </r>
    <r>
      <rPr>
        <b/>
        <sz val="11"/>
        <color theme="1"/>
        <rFont val="Arial"/>
      </rPr>
      <t xml:space="preserve">
UNIDAD DE  MEDIDA DE LAS VARIABLES:
</t>
    </r>
    <r>
      <rPr>
        <sz val="11"/>
        <color theme="1"/>
        <rFont val="Arial"/>
      </rPr>
      <t xml:space="preserve">Incidencias. </t>
    </r>
  </si>
  <si>
    <r>
      <rPr>
        <b/>
        <sz val="14"/>
        <color theme="1"/>
        <rFont val="Arial"/>
      </rPr>
      <t xml:space="preserve">Justificación Trimestral: </t>
    </r>
    <r>
      <rPr>
        <sz val="14"/>
        <color theme="1"/>
        <rFont val="Arial"/>
      </rPr>
      <t xml:space="preserve"> En el cuarto trimestre 2025, se logra obtener el 100% de las incidencias de acuerdo a la meta planeada, realizando 3 atenciones más de incidencias de acuerdo a lo programado.</t>
    </r>
    <r>
      <rPr>
        <b/>
        <sz val="14"/>
        <color theme="1"/>
        <rFont val="Arial"/>
      </rPr>
      <t xml:space="preserve">
</t>
    </r>
  </si>
  <si>
    <r>
      <rPr>
        <b/>
        <sz val="11"/>
        <color theme="1"/>
        <rFont val="Arial"/>
      </rPr>
      <t xml:space="preserve">3.1.1.1.8.2 </t>
    </r>
    <r>
      <rPr>
        <sz val="11"/>
        <color theme="1"/>
        <rFont val="Arial"/>
      </rPr>
      <t>Conservación y mantenimiento de equipos del Centro Retencion.</t>
    </r>
  </si>
  <si>
    <r>
      <rPr>
        <b/>
        <sz val="11"/>
        <color theme="1"/>
        <rFont val="Arial"/>
      </rPr>
      <t>PEC</t>
    </r>
    <r>
      <rPr>
        <sz val="11"/>
        <color theme="1"/>
        <rFont val="Arial"/>
      </rPr>
      <t>: Porcentaje de Equipo Conservado.</t>
    </r>
  </si>
  <si>
    <r>
      <rPr>
        <b/>
        <sz val="11"/>
        <color theme="1"/>
        <rFont val="Arial"/>
      </rPr>
      <t xml:space="preserve">UNIDAD DE MEDIDA DEL INDICADOR:   
</t>
    </r>
    <r>
      <rPr>
        <sz val="11"/>
        <color theme="1"/>
        <rFont val="Arial"/>
      </rPr>
      <t xml:space="preserve">Porcentaje.
</t>
    </r>
    <r>
      <rPr>
        <b/>
        <sz val="11"/>
        <color theme="1"/>
        <rFont val="Arial"/>
      </rPr>
      <t xml:space="preserve">   
UNIDAD DE MEDIDA DE LAS VARIABLES:  
</t>
    </r>
    <r>
      <rPr>
        <sz val="11"/>
        <color theme="1"/>
        <rFont val="Arial"/>
      </rPr>
      <t>Equipo.</t>
    </r>
  </si>
  <si>
    <r>
      <rPr>
        <b/>
        <sz val="14"/>
        <color theme="1"/>
        <rFont val="Arial"/>
      </rPr>
      <t xml:space="preserve">Justificación Trimestral: </t>
    </r>
    <r>
      <rPr>
        <sz val="14"/>
        <color theme="1"/>
        <rFont val="Arial"/>
      </rPr>
      <t xml:space="preserve">En este cuarto trimestre de 2025, se realiza el mantenimiento de 1 área  del Centro de Retención para su conservación, alcanzando el 100% de la meta planeada.
</t>
    </r>
  </si>
  <si>
    <r>
      <rPr>
        <b/>
        <sz val="11"/>
        <color theme="1"/>
        <rFont val="Arial"/>
      </rPr>
      <t xml:space="preserve">3.1.1.1.8.3 </t>
    </r>
    <r>
      <rPr>
        <sz val="11"/>
        <color theme="1"/>
        <rFont val="Arial"/>
      </rPr>
      <t>Otorgamiento de alimentos  a infractores retenidos y personal Institucional</t>
    </r>
  </si>
  <si>
    <r>
      <rPr>
        <b/>
        <sz val="11"/>
        <color theme="1"/>
        <rFont val="Arial"/>
      </rPr>
      <t xml:space="preserve">POAO: </t>
    </r>
    <r>
      <rPr>
        <sz val="11"/>
        <color theme="1"/>
        <rFont val="Arial"/>
      </rPr>
      <t>Porcentaje de Órdenes de Alimentos Otorgados</t>
    </r>
  </si>
  <si>
    <r>
      <rPr>
        <b/>
        <sz val="11"/>
        <color theme="1"/>
        <rFont val="Arial"/>
      </rPr>
      <t xml:space="preserve">UNIDAD DE MEDIDA DEL INDICADOR:   
</t>
    </r>
    <r>
      <rPr>
        <sz val="11"/>
        <color theme="1"/>
        <rFont val="Arial"/>
      </rPr>
      <t xml:space="preserve">Porcentaje.
</t>
    </r>
    <r>
      <rPr>
        <b/>
        <sz val="11"/>
        <color theme="1"/>
        <rFont val="Arial"/>
      </rPr>
      <t xml:space="preserve">   
UNIDAD DE MEDIDA DE LAS VARIABLES:  
</t>
    </r>
    <r>
      <rPr>
        <sz val="11"/>
        <color theme="1"/>
        <rFont val="Arial"/>
      </rPr>
      <t>Órdenes de Alimentos.</t>
    </r>
  </si>
  <si>
    <r>
      <rPr>
        <b/>
        <sz val="14"/>
        <color theme="1"/>
        <rFont val="Arial"/>
      </rPr>
      <t xml:space="preserve">Justificación Trimestral: </t>
    </r>
    <r>
      <rPr>
        <sz val="14"/>
        <color theme="1"/>
        <rFont val="Arial"/>
      </rPr>
      <t>Durante el cuarto trimestre de 2025, se otorgaron 27,975 alimentos, obteniendo un 98.73% de avance a la meta planeada.</t>
    </r>
  </si>
  <si>
    <t>Componente (Dirección General de Gobierno)</t>
  </si>
  <si>
    <t>3.1.1.1.9 Acciones que fortalezcan el vinculo ciudadanía - gobierno con atención a las demandas Sociales</t>
  </si>
  <si>
    <r>
      <rPr>
        <b/>
        <sz val="11"/>
        <color theme="1"/>
        <rFont val="Arial"/>
      </rPr>
      <t xml:space="preserve">PADS: </t>
    </r>
    <r>
      <rPr>
        <sz val="11"/>
        <color theme="1"/>
        <rFont val="Arial"/>
      </rPr>
      <t>Porcentaje de Atención de las Demandas Sociales</t>
    </r>
  </si>
  <si>
    <r>
      <rPr>
        <b/>
        <sz val="11"/>
        <color theme="1"/>
        <rFont val="Arial"/>
      </rPr>
      <t xml:space="preserve">Unidad de Medida del Indicador:  </t>
    </r>
    <r>
      <rPr>
        <sz val="11"/>
        <color theme="1"/>
        <rFont val="Arial"/>
      </rPr>
      <t>Porcentaje</t>
    </r>
    <r>
      <rPr>
        <b/>
        <sz val="11"/>
        <color theme="1"/>
        <rFont val="Arial"/>
      </rPr>
      <t xml:space="preserve">
Unidad de Medida de la Variable: Personas atendidas</t>
    </r>
  </si>
  <si>
    <r>
      <rPr>
        <b/>
        <sz val="14"/>
        <color theme="1"/>
        <rFont val="Arial"/>
      </rPr>
      <t xml:space="preserve">Justificación Trimestral: </t>
    </r>
    <r>
      <rPr>
        <sz val="14"/>
        <color theme="1"/>
        <rFont val="Arial"/>
      </rPr>
      <t>Durante el cuarto trimestre se alcanzo un total de 219 personas atendidas de las 250 que se tenian planeadas, alcanzando un 87.60% de avance en el trimestre.</t>
    </r>
  </si>
  <si>
    <r>
      <rPr>
        <b/>
        <sz val="11"/>
        <color theme="1"/>
        <rFont val="Arial"/>
      </rPr>
      <t>3.1.1.1.9.1</t>
    </r>
    <r>
      <rPr>
        <sz val="11"/>
        <color theme="1"/>
        <rFont val="Arial"/>
      </rPr>
      <t xml:space="preserve"> Realización del Sorteo del Servicio Nacional Clase correspondiente.</t>
    </r>
  </si>
  <si>
    <r>
      <rPr>
        <b/>
        <sz val="11"/>
        <color theme="1"/>
        <rFont val="Arial"/>
      </rPr>
      <t>PCCM:</t>
    </r>
    <r>
      <rPr>
        <sz val="11"/>
        <color theme="1"/>
        <rFont val="Arial"/>
      </rPr>
      <t xml:space="preserve"> Porcentaje  de cartillas militares entregadas.</t>
    </r>
  </si>
  <si>
    <r>
      <rPr>
        <b/>
        <sz val="11"/>
        <color theme="1"/>
        <rFont val="Arial"/>
      </rPr>
      <t xml:space="preserve">Unidad de Medida del Indicador:  </t>
    </r>
    <r>
      <rPr>
        <sz val="11"/>
        <color theme="1"/>
        <rFont val="Arial"/>
      </rPr>
      <t>Porcentaje</t>
    </r>
    <r>
      <rPr>
        <b/>
        <sz val="11"/>
        <color theme="1"/>
        <rFont val="Arial"/>
      </rPr>
      <t xml:space="preserve">
Unidad de Medida de la Variable: Personas atendidas</t>
    </r>
  </si>
  <si>
    <r>
      <rPr>
        <b/>
        <sz val="14"/>
        <color theme="1"/>
        <rFont val="Arial"/>
      </rPr>
      <t xml:space="preserve">Justificación Trimestral: </t>
    </r>
    <r>
      <rPr>
        <sz val="14"/>
        <color theme="1"/>
        <rFont val="Arial"/>
      </rPr>
      <t>Se otorgaron un total de 187 cartillas militares realizados en la ciudad de las 200 programadas, logrando un avance del 93.50% de avance en el trimestre.</t>
    </r>
  </si>
  <si>
    <r>
      <rPr>
        <b/>
        <sz val="11"/>
        <color theme="1"/>
        <rFont val="Arial"/>
      </rPr>
      <t>3.1.1.1.9.2</t>
    </r>
    <r>
      <rPr>
        <sz val="11"/>
        <color theme="1"/>
        <rFont val="Arial"/>
      </rPr>
      <t xml:space="preserve"> Participación en las Sesiones del COESPO referente a los temas representativos de la población y resoluciones del H. Ayuntamiento</t>
    </r>
  </si>
  <si>
    <r>
      <rPr>
        <b/>
        <sz val="11"/>
        <color theme="1"/>
        <rFont val="Arial"/>
      </rPr>
      <t>PCSC:</t>
    </r>
    <r>
      <rPr>
        <sz val="11"/>
        <color theme="1"/>
        <rFont val="Arial"/>
      </rPr>
      <t xml:space="preserve"> Porcentaje de Sesiones de COESPO participadas.</t>
    </r>
  </si>
  <si>
    <r>
      <rPr>
        <b/>
        <sz val="11"/>
        <color theme="1"/>
        <rFont val="Arial"/>
      </rPr>
      <t xml:space="preserve">Unidad de Medida del Indicador:  </t>
    </r>
    <r>
      <rPr>
        <sz val="11"/>
        <color theme="1"/>
        <rFont val="Arial"/>
      </rPr>
      <t>Porcentaje</t>
    </r>
    <r>
      <rPr>
        <b/>
        <sz val="11"/>
        <color theme="1"/>
        <rFont val="Arial"/>
      </rPr>
      <t xml:space="preserve">
Unidad de Medida de la Variable: Personas atendidas</t>
    </r>
  </si>
  <si>
    <r>
      <rPr>
        <b/>
        <sz val="14"/>
        <color theme="1"/>
        <rFont val="Arial"/>
      </rPr>
      <t xml:space="preserve">Justificación Trimestral: </t>
    </r>
    <r>
      <rPr>
        <sz val="14"/>
        <color theme="1"/>
        <rFont val="Arial"/>
      </rPr>
      <t>Este cuarto trimestre del año, se alcanzo un 100% al lograr una sesión de la COESPO que se tenia programada para este trimestre.</t>
    </r>
  </si>
  <si>
    <r>
      <rPr>
        <b/>
        <sz val="11"/>
        <color theme="1"/>
        <rFont val="Arial"/>
      </rPr>
      <t xml:space="preserve">3.1.1.1.9.3 </t>
    </r>
    <r>
      <rPr>
        <sz val="11"/>
        <color theme="1"/>
        <rFont val="Arial"/>
      </rPr>
      <t>Realización de reuniones mensuales con la Delegación de Alfredo V. Bonfil y la Subdelegación de Puerto Juárez.</t>
    </r>
  </si>
  <si>
    <r>
      <rPr>
        <b/>
        <sz val="11"/>
        <color theme="1"/>
        <rFont val="Arial"/>
      </rPr>
      <t>PRDS</t>
    </r>
    <r>
      <rPr>
        <sz val="11"/>
        <color theme="1"/>
        <rFont val="Arial"/>
      </rPr>
      <t xml:space="preserve">: Porcentaje de reuniones con DAVB y SbPJ realizadas. </t>
    </r>
  </si>
  <si>
    <r>
      <rPr>
        <b/>
        <sz val="11"/>
        <color theme="1"/>
        <rFont val="Arial"/>
      </rPr>
      <t xml:space="preserve">Unidad de Medida del Indicador:  </t>
    </r>
    <r>
      <rPr>
        <sz val="11"/>
        <color theme="1"/>
        <rFont val="Arial"/>
      </rPr>
      <t>Porcentaje</t>
    </r>
    <r>
      <rPr>
        <b/>
        <sz val="11"/>
        <color theme="1"/>
        <rFont val="Arial"/>
      </rPr>
      <t xml:space="preserve">
Unidad de Medida de la Variable: Personas atendidas</t>
    </r>
  </si>
  <si>
    <r>
      <rPr>
        <b/>
        <sz val="14"/>
        <color theme="1"/>
        <rFont val="Arial"/>
      </rPr>
      <t xml:space="preserve">Justificación Trimestral: </t>
    </r>
    <r>
      <rPr>
        <sz val="14"/>
        <color theme="1"/>
        <rFont val="Arial"/>
      </rPr>
      <t>Se logró un 100% en este cuarto trimestre, al lograr las 3 reuniones que se tenían programas con DAVB y SbPJ.</t>
    </r>
  </si>
  <si>
    <r>
      <rPr>
        <b/>
        <sz val="11"/>
        <color theme="1"/>
        <rFont val="Arial"/>
      </rPr>
      <t>3.1.1.1.9.4</t>
    </r>
    <r>
      <rPr>
        <sz val="11"/>
        <color theme="1"/>
        <rFont val="Arial"/>
      </rPr>
      <t xml:space="preserve"> Atención a manifestaciones y cierres de vias de comunicación en el Ambito Municipal</t>
    </r>
  </si>
  <si>
    <r>
      <rPr>
        <b/>
        <sz val="11"/>
        <color theme="1"/>
        <rFont val="Arial"/>
      </rPr>
      <t xml:space="preserve">PAMCVCAM: </t>
    </r>
    <r>
      <rPr>
        <sz val="11"/>
        <color theme="1"/>
        <rFont val="Arial"/>
      </rPr>
      <t>Porcentaje de atenciones a manisfestaciones y cierres de vias de comunicación en el ambito municipal.</t>
    </r>
  </si>
  <si>
    <r>
      <rPr>
        <b/>
        <sz val="11"/>
        <color theme="1"/>
        <rFont val="Arial"/>
      </rPr>
      <t xml:space="preserve">Unidad de Medida del Indicador:  </t>
    </r>
    <r>
      <rPr>
        <sz val="11"/>
        <color theme="1"/>
        <rFont val="Arial"/>
      </rPr>
      <t>Porcentaje</t>
    </r>
    <r>
      <rPr>
        <b/>
        <sz val="11"/>
        <color theme="1"/>
        <rFont val="Arial"/>
      </rPr>
      <t xml:space="preserve">
Unidad de Medida de la Variable: Personas atendidas</t>
    </r>
  </si>
  <si>
    <r>
      <rPr>
        <b/>
        <sz val="14"/>
        <color theme="1"/>
        <rFont val="Arial"/>
      </rPr>
      <t xml:space="preserve">Justificación Trimestral: </t>
    </r>
    <r>
      <rPr>
        <sz val="14"/>
        <color theme="1"/>
        <rFont val="Arial"/>
      </rPr>
      <t>Se obtuvo un 270% de avance en atenciones a manifestaciones al lograr 81 atenciones de las 30 que se tenían programadas, teniendo un incremento de las mismas en la ciudad en lo que va del año.</t>
    </r>
  </si>
  <si>
    <r>
      <rPr>
        <b/>
        <sz val="11"/>
        <color theme="1"/>
        <rFont val="Arial"/>
      </rPr>
      <t xml:space="preserve">3.1.1.1.9.5 </t>
    </r>
    <r>
      <rPr>
        <sz val="11"/>
        <color theme="1"/>
        <rFont val="Arial"/>
      </rPr>
      <t>Atenciones en asuntos religiosos brindadas.</t>
    </r>
  </si>
  <si>
    <r>
      <rPr>
        <b/>
        <sz val="11"/>
        <color theme="1"/>
        <rFont val="Arial"/>
      </rPr>
      <t>PARB</t>
    </r>
    <r>
      <rPr>
        <sz val="11"/>
        <color theme="1"/>
        <rFont val="Arial"/>
      </rPr>
      <t xml:space="preserve">: Porcentaje de Atenciones en Asuntos Religiosos brindadas. </t>
    </r>
  </si>
  <si>
    <r>
      <rPr>
        <b/>
        <sz val="11"/>
        <color theme="1"/>
        <rFont val="Arial"/>
      </rPr>
      <t xml:space="preserve">Unidad de Medida del Indicador:  </t>
    </r>
    <r>
      <rPr>
        <sz val="11"/>
        <color theme="1"/>
        <rFont val="Arial"/>
      </rPr>
      <t>Porcentaje</t>
    </r>
    <r>
      <rPr>
        <b/>
        <sz val="11"/>
        <color theme="1"/>
        <rFont val="Arial"/>
      </rPr>
      <t xml:space="preserve">
Unidad de Medida de la Variable: Personas atendidas</t>
    </r>
  </si>
  <si>
    <r>
      <rPr>
        <b/>
        <sz val="14"/>
        <color theme="1"/>
        <rFont val="Arial"/>
      </rPr>
      <t>Justificación Trimestral:</t>
    </r>
    <r>
      <rPr>
        <sz val="14"/>
        <color theme="1"/>
        <rFont val="Arial"/>
      </rPr>
      <t xml:space="preserve"> Este cuarto trimestre el porcentaje alcanzado fue de 115.04%, al brindar 719 atenciones con respecto a los asuntos religiosos de las 625 que se tenían programados.</t>
    </r>
  </si>
  <si>
    <r>
      <rPr>
        <b/>
        <sz val="11"/>
        <color theme="1"/>
        <rFont val="Arial"/>
      </rPr>
      <t xml:space="preserve">3.1.1.1.9.6 </t>
    </r>
    <r>
      <rPr>
        <sz val="11"/>
        <color theme="1"/>
        <rFont val="Arial"/>
      </rPr>
      <t xml:space="preserve">Realización de actividades comunitarias con apoyo de grupos religiosos. </t>
    </r>
  </si>
  <si>
    <r>
      <rPr>
        <b/>
        <sz val="11"/>
        <color theme="1"/>
        <rFont val="Arial"/>
      </rPr>
      <t>PAGR:</t>
    </r>
    <r>
      <rPr>
        <sz val="11"/>
        <color theme="1"/>
        <rFont val="Arial"/>
      </rPr>
      <t xml:space="preserve"> Porcentaje de actividades comunitarias con apoyo de Grupos Religiosos realizadas.</t>
    </r>
  </si>
  <si>
    <r>
      <rPr>
        <b/>
        <sz val="11"/>
        <color theme="1"/>
        <rFont val="Arial"/>
      </rPr>
      <t xml:space="preserve">Unidad de Medida del Indicador:  </t>
    </r>
    <r>
      <rPr>
        <sz val="11"/>
        <color theme="1"/>
        <rFont val="Arial"/>
      </rPr>
      <t>Porcentaje</t>
    </r>
    <r>
      <rPr>
        <b/>
        <sz val="11"/>
        <color theme="1"/>
        <rFont val="Arial"/>
      </rPr>
      <t xml:space="preserve">
Unidad de Medida de la Variable:</t>
    </r>
  </si>
  <si>
    <r>
      <rPr>
        <b/>
        <sz val="14"/>
        <color theme="1"/>
        <rFont val="Arial"/>
      </rPr>
      <t xml:space="preserve">Justificación Trimestral: </t>
    </r>
    <r>
      <rPr>
        <sz val="14"/>
        <color theme="1"/>
        <rFont val="Arial"/>
      </rPr>
      <t>Este Cuarto trimestre el porcentaje alcanzado fue de 100%, al realizar 2  actividad de las 2 que se tenia programada en este cuarto trimestre.</t>
    </r>
  </si>
  <si>
    <r>
      <rPr>
        <b/>
        <sz val="11"/>
        <color theme="1"/>
        <rFont val="Arial"/>
      </rPr>
      <t xml:space="preserve">3.1.1.1.9.7 </t>
    </r>
    <r>
      <rPr>
        <sz val="11"/>
        <color theme="1"/>
        <rFont val="Arial"/>
      </rPr>
      <t>Capacitación en materia religiosa que fortalezcan la laicidad del municipio.</t>
    </r>
  </si>
  <si>
    <r>
      <rPr>
        <b/>
        <sz val="11"/>
        <color theme="1"/>
        <rFont val="Arial"/>
      </rPr>
      <t>PCMR:</t>
    </r>
    <r>
      <rPr>
        <sz val="11"/>
        <color theme="1"/>
        <rFont val="Arial"/>
      </rPr>
      <t xml:space="preserve"> Porcentaje de participantes en materia religiosa capacitados(as).</t>
    </r>
  </si>
  <si>
    <r>
      <rPr>
        <b/>
        <sz val="11"/>
        <color theme="1"/>
        <rFont val="Arial"/>
      </rPr>
      <t xml:space="preserve">Unidad de Medida del Indicador:  </t>
    </r>
    <r>
      <rPr>
        <sz val="11"/>
        <color theme="1"/>
        <rFont val="Arial"/>
      </rPr>
      <t>Porcentaje</t>
    </r>
    <r>
      <rPr>
        <b/>
        <sz val="11"/>
        <color theme="1"/>
        <rFont val="Arial"/>
      </rPr>
      <t xml:space="preserve">
Unidad de Medida de la Variable:</t>
    </r>
  </si>
  <si>
    <r>
      <rPr>
        <b/>
        <sz val="14"/>
        <color theme="1"/>
        <rFont val="Arial"/>
      </rPr>
      <t>Justificación Trimestral:</t>
    </r>
    <r>
      <rPr>
        <sz val="14"/>
        <color theme="1"/>
        <rFont val="Arial"/>
      </rPr>
      <t xml:space="preserve"> Este Cuarto trimestre el porcentaje alcanzado fue de 75%, al realizar 3  sesiones de capacitacion en la que participaron 75 ministros y lideres de iglesias, con respecto a los 100 que se tenian programados</t>
    </r>
  </si>
  <si>
    <r>
      <rPr>
        <b/>
        <sz val="11"/>
        <color theme="1"/>
        <rFont val="Arial"/>
      </rPr>
      <t xml:space="preserve">3.1.1.1.9.8 </t>
    </r>
    <r>
      <rPr>
        <sz val="11"/>
        <color theme="1"/>
        <rFont val="Arial"/>
      </rPr>
      <t>Actualización del Padrón Municipal de Templos (PMT).</t>
    </r>
  </si>
  <si>
    <r>
      <rPr>
        <b/>
        <sz val="11"/>
        <color theme="1"/>
        <rFont val="Arial"/>
      </rPr>
      <t xml:space="preserve">PAEX: </t>
    </r>
    <r>
      <rPr>
        <sz val="11"/>
        <color theme="1"/>
        <rFont val="Arial"/>
      </rPr>
      <t>Porcentaje de expedientes del Padrón Municipal de Templos actualizados.</t>
    </r>
  </si>
  <si>
    <r>
      <rPr>
        <b/>
        <sz val="11"/>
        <color theme="1"/>
        <rFont val="Arial"/>
      </rPr>
      <t xml:space="preserve">Unidad de Medida del Indicador:  </t>
    </r>
    <r>
      <rPr>
        <sz val="11"/>
        <color theme="1"/>
        <rFont val="Arial"/>
      </rPr>
      <t>Porcentaje</t>
    </r>
    <r>
      <rPr>
        <b/>
        <sz val="11"/>
        <color theme="1"/>
        <rFont val="Arial"/>
      </rPr>
      <t xml:space="preserve">
Unidad de Medida de la Variable: Niñas y Niños Capacitados</t>
    </r>
  </si>
  <si>
    <r>
      <rPr>
        <b/>
        <sz val="14"/>
        <color theme="1"/>
        <rFont val="Arial"/>
      </rPr>
      <t xml:space="preserve">Justificación Trimestral: </t>
    </r>
    <r>
      <rPr>
        <sz val="14"/>
        <color theme="1"/>
        <rFont val="Arial"/>
      </rPr>
      <t>Se logro en un 111.11% en la actualización del padron religioso, en este cuarto trimestre del año a lograr 200 actualizaciones del padrón religioso de los 180 que se tenía programado para este trimestre.</t>
    </r>
  </si>
  <si>
    <r>
      <rPr>
        <b/>
        <sz val="11"/>
        <color theme="1"/>
        <rFont val="Arial"/>
      </rPr>
      <t xml:space="preserve">3.1.1.1.9.9  </t>
    </r>
    <r>
      <rPr>
        <sz val="11"/>
        <color theme="1"/>
        <rFont val="Arial"/>
      </rPr>
      <t>Verificación de la normativa municipal aplicable al sector religioso</t>
    </r>
    <r>
      <rPr>
        <b/>
        <sz val="11"/>
        <color theme="1"/>
        <rFont val="Arial"/>
      </rPr>
      <t>.</t>
    </r>
  </si>
  <si>
    <r>
      <rPr>
        <b/>
        <sz val="11"/>
        <color theme="1"/>
        <rFont val="Arial"/>
      </rPr>
      <t>PVAR:</t>
    </r>
    <r>
      <rPr>
        <sz val="11"/>
        <color theme="1"/>
        <rFont val="Arial"/>
      </rPr>
      <t xml:space="preserve"> Porcentaje de  normativa municipal del sector religioso verificada.</t>
    </r>
  </si>
  <si>
    <r>
      <rPr>
        <b/>
        <sz val="11"/>
        <color theme="1"/>
        <rFont val="Arial"/>
      </rPr>
      <t xml:space="preserve">Unidad de Medida del Indicador:  </t>
    </r>
    <r>
      <rPr>
        <sz val="11"/>
        <color theme="1"/>
        <rFont val="Arial"/>
      </rPr>
      <t>Porcentaje</t>
    </r>
    <r>
      <rPr>
        <b/>
        <sz val="11"/>
        <color theme="1"/>
        <rFont val="Arial"/>
      </rPr>
      <t xml:space="preserve">
Unidad de Medida de la Variable: Establecimientos con Medidas de Seguridad Revisadas</t>
    </r>
  </si>
  <si>
    <r>
      <rPr>
        <b/>
        <sz val="14"/>
        <color theme="1"/>
        <rFont val="Arial"/>
      </rPr>
      <t>Justificación Trimestral:</t>
    </r>
    <r>
      <rPr>
        <sz val="14"/>
        <color theme="1"/>
        <rFont val="Arial"/>
      </rPr>
      <t xml:space="preserve"> El porcentaje alcanzado fue de 102.5%, derivado de la aplicación de la verificación de la normativa al realizar 82 visitas de las 80 programados para este cuarto trimestre del año.</t>
    </r>
  </si>
  <si>
    <r>
      <rPr>
        <b/>
        <sz val="11"/>
        <color theme="1"/>
        <rFont val="Arial"/>
      </rPr>
      <t xml:space="preserve">3.1.1.1.9.10 </t>
    </r>
    <r>
      <rPr>
        <sz val="11"/>
        <color theme="1"/>
        <rFont val="Arial"/>
      </rPr>
      <t xml:space="preserve"> Realización de actividades enfocadas a la construcción de Paz</t>
    </r>
  </si>
  <si>
    <r>
      <rPr>
        <b/>
        <sz val="11"/>
        <color theme="1"/>
        <rFont val="Arial"/>
      </rPr>
      <t>PPACP:</t>
    </r>
    <r>
      <rPr>
        <sz val="11"/>
        <color theme="1"/>
        <rFont val="Arial"/>
      </rPr>
      <t xml:space="preserve"> Porcentaje de participantes en actividades de construcción de Paz. </t>
    </r>
  </si>
  <si>
    <r>
      <rPr>
        <b/>
        <sz val="11"/>
        <color theme="1"/>
        <rFont val="Arial"/>
      </rPr>
      <t xml:space="preserve">Unidad de Medida del Indicador:  </t>
    </r>
    <r>
      <rPr>
        <sz val="11"/>
        <color theme="1"/>
        <rFont val="Arial"/>
      </rPr>
      <t>Porcentaje</t>
    </r>
    <r>
      <rPr>
        <b/>
        <sz val="11"/>
        <color theme="1"/>
        <rFont val="Arial"/>
      </rPr>
      <t xml:space="preserve">
Unidad de Medida de la Variable: Lamadas de Auxilio Atendidas</t>
    </r>
  </si>
  <si>
    <r>
      <rPr>
        <b/>
        <sz val="14"/>
        <color theme="1"/>
        <rFont val="Arial"/>
      </rPr>
      <t>Justificación Trimestral:</t>
    </r>
    <r>
      <rPr>
        <sz val="14"/>
        <color theme="1"/>
        <rFont val="Arial"/>
      </rPr>
      <t xml:space="preserve"> En las actividades de construccion de la paz el porcentaje alcanzado fue de 145.70%, al partipar 2,914 en nuestras actividades de construcción de la paz de las 2,000 que se tenian programadas en este cuarto trimestre.</t>
    </r>
  </si>
  <si>
    <r>
      <rPr>
        <b/>
        <sz val="11"/>
        <color theme="1"/>
        <rFont val="Arial"/>
      </rPr>
      <t xml:space="preserve">3.1.1.1.9.11  </t>
    </r>
    <r>
      <rPr>
        <sz val="11"/>
        <color theme="1"/>
        <rFont val="Arial"/>
      </rPr>
      <t>Realización de los trámites solicitados por las asociaciones y agrupaciones religiosas.</t>
    </r>
  </si>
  <si>
    <r>
      <rPr>
        <b/>
        <sz val="11"/>
        <color theme="1"/>
        <rFont val="Arial"/>
      </rPr>
      <t>PTSR</t>
    </r>
    <r>
      <rPr>
        <sz val="11"/>
        <color theme="1"/>
        <rFont val="Arial"/>
      </rPr>
      <t>: Porcentaje de trámites del sector religioso realizados.</t>
    </r>
  </si>
  <si>
    <r>
      <rPr>
        <b/>
        <sz val="11"/>
        <color theme="1"/>
        <rFont val="Arial"/>
      </rPr>
      <t xml:space="preserve">Unidad de Medida del Indicador:  </t>
    </r>
    <r>
      <rPr>
        <sz val="11"/>
        <color theme="1"/>
        <rFont val="Arial"/>
      </rPr>
      <t>Porcentaje</t>
    </r>
    <r>
      <rPr>
        <b/>
        <sz val="11"/>
        <color theme="1"/>
        <rFont val="Arial"/>
      </rPr>
      <t xml:space="preserve">
Unidad de Medida de la Variable: Elementos Capacitados</t>
    </r>
  </si>
  <si>
    <r>
      <rPr>
        <b/>
        <sz val="14"/>
        <color theme="1"/>
        <rFont val="Arial"/>
      </rPr>
      <t xml:space="preserve">Justificación Trimestral: </t>
    </r>
    <r>
      <rPr>
        <sz val="14"/>
        <color theme="1"/>
        <rFont val="Arial"/>
      </rPr>
      <t>Se atendieron 115 tramites de los 120 que se tenían programados para este trimestre, logrando un 95.83% de avance sobre la meta del cuarto trimestre.</t>
    </r>
  </si>
  <si>
    <r>
      <rPr>
        <b/>
        <sz val="11"/>
        <color theme="1"/>
        <rFont val="Arial"/>
      </rPr>
      <t xml:space="preserve">3.2.1.1.9.12   </t>
    </r>
    <r>
      <rPr>
        <sz val="11"/>
        <color theme="1"/>
        <rFont val="Arial"/>
      </rPr>
      <t>Asesoramiento para el registro de las agrupaciones religiosas</t>
    </r>
    <r>
      <rPr>
        <b/>
        <sz val="11"/>
        <color theme="1"/>
        <rFont val="Arial"/>
      </rPr>
      <t>.</t>
    </r>
  </si>
  <si>
    <r>
      <rPr>
        <b/>
        <sz val="11"/>
        <color theme="1"/>
        <rFont val="Arial"/>
      </rPr>
      <t>PAAAR:</t>
    </r>
    <r>
      <rPr>
        <sz val="11"/>
        <color theme="1"/>
        <rFont val="Arial"/>
      </rPr>
      <t xml:space="preserve"> Porcentaje de asesorías  hacia asociaciones y agrupaciones religiosas.</t>
    </r>
  </si>
  <si>
    <r>
      <rPr>
        <b/>
        <sz val="11"/>
        <color theme="1"/>
        <rFont val="Arial"/>
      </rPr>
      <t xml:space="preserve">Unidad de Medida del Indicador:  </t>
    </r>
    <r>
      <rPr>
        <sz val="11"/>
        <color theme="1"/>
        <rFont val="Arial"/>
      </rPr>
      <t>Porcentaje</t>
    </r>
    <r>
      <rPr>
        <b/>
        <sz val="11"/>
        <color theme="1"/>
        <rFont val="Arial"/>
      </rPr>
      <t xml:space="preserve">
Unidad de Medida de la Variable: Equipos de proteccion</t>
    </r>
  </si>
  <si>
    <r>
      <rPr>
        <b/>
        <sz val="14"/>
        <color theme="1"/>
        <rFont val="Arial"/>
      </rPr>
      <t>Justificación Trimestral:</t>
    </r>
    <r>
      <rPr>
        <sz val="14"/>
        <color theme="1"/>
        <rFont val="Arial"/>
      </rPr>
      <t xml:space="preserve"> Este indicador tiene como meta anual lograr 290 asesorías. En este cuarto trimestre se logró 95 de 80 tramites programadas. El porcentaje alcanzado fue de 118.75%, derivado de la participación y solicitudes de aperturas de culto público del sector religioso. </t>
    </r>
  </si>
  <si>
    <r>
      <rPr>
        <b/>
        <sz val="11"/>
        <color theme="1"/>
        <rFont val="Arial"/>
      </rPr>
      <t xml:space="preserve">3.1.1.1.9.13  </t>
    </r>
    <r>
      <rPr>
        <sz val="11"/>
        <color theme="1"/>
        <rFont val="Arial"/>
      </rPr>
      <t>Realización de actividades enfocadas a la Promoción, Respeto y Tolerancia Religiosa realizadas</t>
    </r>
  </si>
  <si>
    <r>
      <rPr>
        <b/>
        <sz val="11"/>
        <color theme="1"/>
        <rFont val="Arial"/>
      </rPr>
      <t xml:space="preserve">PAPRT: </t>
    </r>
    <r>
      <rPr>
        <sz val="11"/>
        <color theme="1"/>
        <rFont val="Arial"/>
      </rPr>
      <t>Porcentaje de actividades  de Promoción, respeto y Tolerancia Religiosa, realizada</t>
    </r>
  </si>
  <si>
    <r>
      <rPr>
        <b/>
        <sz val="11"/>
        <color theme="1"/>
        <rFont val="Arial"/>
      </rPr>
      <t xml:space="preserve">Unidad de Medida del Indicador:  </t>
    </r>
    <r>
      <rPr>
        <sz val="11"/>
        <color theme="1"/>
        <rFont val="Arial"/>
      </rPr>
      <t>Porcentaje</t>
    </r>
    <r>
      <rPr>
        <b/>
        <sz val="11"/>
        <color theme="1"/>
        <rFont val="Arial"/>
      </rPr>
      <t xml:space="preserve">
Unidad de Medida de la Variable: Equipos de proteccion</t>
    </r>
  </si>
  <si>
    <r>
      <rPr>
        <b/>
        <sz val="14"/>
        <color theme="1"/>
        <rFont val="Arial"/>
      </rPr>
      <t xml:space="preserve">Justificación Trimestral: </t>
    </r>
    <r>
      <rPr>
        <sz val="14"/>
        <color theme="1"/>
        <rFont val="Arial"/>
      </rPr>
      <t xml:space="preserve">En este cuarto trimestre se logró 1 de 1 programados. El porcentaje alcanzado fue de 100%, derivado de la participación del sector religioso. </t>
    </r>
  </si>
  <si>
    <t>Componente (Sistema de Protección Integral de Protección Integral a las Niñas, Niños y Adolescentes)</t>
  </si>
  <si>
    <t>3.1.1.1.10 Canalizaciones en temas de restitución de derechos de niñas, niños y adolescentes del municipio brindadas.</t>
  </si>
  <si>
    <r>
      <rPr>
        <b/>
        <sz val="11"/>
        <color theme="1"/>
        <rFont val="Arial"/>
      </rPr>
      <t>PCDN:</t>
    </r>
    <r>
      <rPr>
        <sz val="11"/>
        <color theme="1"/>
        <rFont val="Arial"/>
      </rPr>
      <t xml:space="preserve"> Porcentaje de canalizaciones de derechos de niñas, niños y adolescentes brindadas.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</si>
  <si>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Canalizaciones de niñas, niños y adolescentes.</t>
    </r>
  </si>
  <si>
    <r>
      <rPr>
        <b/>
        <sz val="14"/>
        <color theme="1"/>
        <rFont val="Arial"/>
      </rPr>
      <t xml:space="preserve">Justificación Trimestral: </t>
    </r>
    <r>
      <rPr>
        <sz val="14"/>
        <color theme="1"/>
        <rFont val="Arial"/>
      </rPr>
      <t>Durante el tercer trimestre se canalizó únicamente 2 caso en temas de restitución de derechos de niñas, niños y adolescentes, frente a una meta máxima de 22, lo que representa un 9.09% del límite programado. Este resultado refleja un comportamiento positivo, ya que la baja incidencia en canalizaciones significa que se presentaron menos situaciones de vulneración de derechos que ameritaran este procedimiento.</t>
    </r>
  </si>
  <si>
    <r>
      <rPr>
        <b/>
        <sz val="11"/>
        <color theme="1"/>
        <rFont val="Arial"/>
      </rPr>
      <t xml:space="preserve">3.1.1.1.10.1 </t>
    </r>
    <r>
      <rPr>
        <sz val="11"/>
        <color theme="1"/>
        <rFont val="Arial"/>
      </rPr>
      <t>Impartición sobre la erradicación del trabajo infantil.</t>
    </r>
  </si>
  <si>
    <r>
      <rPr>
        <b/>
        <sz val="11"/>
        <color theme="1"/>
        <rFont val="Arial"/>
      </rPr>
      <t xml:space="preserve">PCTI: </t>
    </r>
    <r>
      <rPr>
        <sz val="11"/>
        <color theme="1"/>
        <rFont val="Arial"/>
      </rPr>
      <t>Porcentaje de capacitaciones para la erradicación del Trabajo Infantil impartidas.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</si>
  <si>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Capacitaciones para la erradicación del Trabajo Infantil</t>
    </r>
  </si>
  <si>
    <r>
      <rPr>
        <b/>
        <sz val="14"/>
        <color theme="1"/>
        <rFont val="Arial"/>
      </rPr>
      <t xml:space="preserve">Justificación Trimestral: </t>
    </r>
    <r>
      <rPr>
        <sz val="14"/>
        <color theme="1"/>
        <rFont val="Arial"/>
      </rPr>
      <t>Durante el cuarto trimestre se alcanzó un 150% de la meta programada, al impartirse 3 acciones de sensibilización sobre la erradicación del trabajo infantil, superando las 2 previstas. Este resultado fue posible gracias a la coordinación con instituciones educativas.</t>
    </r>
  </si>
  <si>
    <r>
      <rPr>
        <b/>
        <sz val="11"/>
        <color theme="1"/>
        <rFont val="Arial"/>
      </rPr>
      <t xml:space="preserve">3.1.1.1.10.2 </t>
    </r>
    <r>
      <rPr>
        <sz val="11"/>
        <color theme="1"/>
        <rFont val="Arial"/>
      </rPr>
      <t xml:space="preserve">Realización de actividades de prevención del embarazo adolescente en las escuelas. </t>
    </r>
  </si>
  <si>
    <r>
      <rPr>
        <b/>
        <sz val="11"/>
        <color theme="1"/>
        <rFont val="Arial"/>
      </rPr>
      <t>PAPE:</t>
    </r>
    <r>
      <rPr>
        <sz val="11"/>
        <color theme="1"/>
        <rFont val="Arial"/>
      </rPr>
      <t xml:space="preserve"> Porcentaje de actividades de prevención del embarazo realizadas.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</si>
  <si>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Actividades de prevención del embarazo.</t>
    </r>
  </si>
  <si>
    <r>
      <rPr>
        <b/>
        <sz val="14"/>
        <color theme="1"/>
        <rFont val="Arial"/>
      </rPr>
      <t>Justificación Trimestral:</t>
    </r>
    <r>
      <rPr>
        <sz val="14"/>
        <color theme="1"/>
        <rFont val="Arial"/>
      </rPr>
      <t xml:space="preserve"> Durante el cuarto trimestre se cumplió al 120% la meta programada, al realizarse 6 actividades de prevención del embarazo adolescente en escuelas, en concordancia con las 5 previstas. El resultado refleja la coordinación con instituciones educativas y el compromiso para fortalecer la sensibilización en la comunidad escolar.</t>
    </r>
  </si>
  <si>
    <r>
      <rPr>
        <b/>
        <sz val="11"/>
        <color theme="1"/>
        <rFont val="Arial"/>
      </rPr>
      <t xml:space="preserve">3.1.1.1.10.3 </t>
    </r>
    <r>
      <rPr>
        <sz val="11"/>
        <color theme="1"/>
        <rFont val="Arial"/>
      </rPr>
      <t>Sensibilización sobre los derechos humanos de la niñez y la adolescencia dentro de escuelas.</t>
    </r>
  </si>
  <si>
    <r>
      <rPr>
        <b/>
        <sz val="11"/>
        <color theme="1"/>
        <rFont val="Arial"/>
      </rPr>
      <t>PDNA:</t>
    </r>
    <r>
      <rPr>
        <sz val="11"/>
        <color theme="1"/>
        <rFont val="Arial"/>
      </rPr>
      <t xml:space="preserve"> Porcentaje de personas en actividades sobre los DH sensibilizadas.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</si>
  <si>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Personas en actividades sobre los derechos humanos.</t>
    </r>
  </si>
  <si>
    <r>
      <rPr>
        <b/>
        <sz val="14"/>
        <color theme="1"/>
        <rFont val="Arial"/>
      </rPr>
      <t>Justificación Trimestral:</t>
    </r>
    <r>
      <rPr>
        <sz val="14"/>
        <color theme="1"/>
        <rFont val="Arial"/>
      </rPr>
      <t xml:space="preserve"> Durante el cuarto trimestre se alcanzó un cumplimiento del 267.73 % de la meta programada, al sensibilizar a 589 niñas, niños y adolescentes en centros educativos sobre los derechos humanos de la niñez y la adolescencia, duplicando la meta prevista de 220 personas. Este resultado fue posible gracias a la atención brindada en diversas escuelas, cuya matrícula estudiantil fue mayor, lo que permitió contar con la participación de un mayor número de NNA, así como a la implementación de la Jornada “Conoce tus Derechos”.</t>
    </r>
  </si>
  <si>
    <r>
      <rPr>
        <b/>
        <sz val="11"/>
        <color theme="1"/>
        <rFont val="Arial"/>
      </rPr>
      <t xml:space="preserve">1.1.1.1.10.4 </t>
    </r>
    <r>
      <rPr>
        <sz val="11"/>
        <color theme="1"/>
        <rFont val="Arial"/>
      </rPr>
      <t xml:space="preserve">Difusión masiva sobre los derechos de la niñez y las adolescencias.
 </t>
    </r>
  </si>
  <si>
    <r>
      <rPr>
        <b/>
        <sz val="11"/>
        <color theme="1"/>
        <rFont val="Arial"/>
      </rPr>
      <t>PCNA</t>
    </r>
    <r>
      <rPr>
        <sz val="11"/>
        <color theme="1"/>
        <rFont val="Arial"/>
      </rPr>
      <t>: Porcentaje de campañas masivas sobre niñez y adolescencia difundidas.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</si>
  <si>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Campañas masivas sobre los derechos de la niñez y la adolescencia.</t>
    </r>
  </si>
  <si>
    <r>
      <rPr>
        <b/>
        <sz val="14"/>
        <color theme="1"/>
        <rFont val="Arial"/>
      </rPr>
      <t xml:space="preserve">Justificación Trimestral: </t>
    </r>
    <r>
      <rPr>
        <sz val="14"/>
        <color theme="1"/>
        <rFont val="Arial"/>
      </rPr>
      <t>Durante el cuarto trimestre se alcanzó un avance del 80 % de la meta programada, al realizarse 4 campañas de difusión masiva en redes sociales, de un total de 5 previstas. El uso de plataformas digitales como principal medio de difusión permitió ampliar el alcance de los mensajes dirigidos a niñas, niños y adolescentes en el municipio de Benito Juárez, contribuyendo al cumplimiento del indicador.</t>
    </r>
  </si>
  <si>
    <t xml:space="preserve">Componente (Dirección General de Transporte y Vialidad) </t>
  </si>
  <si>
    <t>3.1.1.1.11 Estrategias de mejoramiento de Transporte y vialidad pública implementadas.</t>
  </si>
  <si>
    <r>
      <rPr>
        <b/>
        <sz val="11"/>
        <color theme="1"/>
        <rFont val="Arial"/>
      </rPr>
      <t xml:space="preserve">PEMVI: </t>
    </r>
    <r>
      <rPr>
        <sz val="11"/>
        <color theme="1"/>
        <rFont val="Arial"/>
      </rPr>
      <t xml:space="preserve">Porcentaje de estrategias de mejoramiento transporte y vialidad implementadas.  </t>
    </r>
  </si>
  <si>
    <r>
      <rPr>
        <b/>
        <sz val="11"/>
        <color theme="1"/>
        <rFont val="Arial"/>
      </rPr>
      <t xml:space="preserve">UNIDAD DE MEDIDA DELINDICADOR:
</t>
    </r>
    <r>
      <rPr>
        <sz val="11"/>
        <color theme="1"/>
        <rFont val="Arial"/>
      </rPr>
      <t xml:space="preserve">Porcentaje
</t>
    </r>
    <r>
      <rPr>
        <b/>
        <sz val="11"/>
        <color theme="1"/>
        <rFont val="Arial"/>
      </rPr>
      <t xml:space="preserve">
UNIDAD DE MEDIDA DE LA VARIABLE:
</t>
    </r>
    <r>
      <rPr>
        <sz val="11"/>
        <color theme="1"/>
        <rFont val="Arial"/>
      </rPr>
      <t>Estrategias de mejoramiento  de transporte y vialidad.</t>
    </r>
  </si>
  <si>
    <r>
      <rPr>
        <b/>
        <sz val="14"/>
        <color theme="1"/>
        <rFont val="Arial"/>
      </rPr>
      <t xml:space="preserve">Justificación Trimestral: </t>
    </r>
    <r>
      <rPr>
        <sz val="14"/>
        <color theme="1"/>
        <rFont val="Arial"/>
      </rPr>
      <t xml:space="preserve">Se rebasó la meta trimestral al obtener 350% derivado de una eficiente colaboracion por emitir estrategias de mejoramiento vial, en lo que va este tercer trimestre del año.                                               </t>
    </r>
  </si>
  <si>
    <r>
      <rPr>
        <b/>
        <sz val="11"/>
        <color theme="1"/>
        <rFont val="Arial"/>
      </rPr>
      <t xml:space="preserve">3.1.1.1.11.1 </t>
    </r>
    <r>
      <rPr>
        <sz val="11"/>
        <color theme="1"/>
        <rFont val="Arial"/>
      </rPr>
      <t>Realización de verificaciones de la normatividad en materia de transporte y vialidad.</t>
    </r>
  </si>
  <si>
    <r>
      <rPr>
        <b/>
        <sz val="11"/>
        <color theme="1"/>
        <rFont val="Arial"/>
      </rPr>
      <t>PNTV:</t>
    </r>
    <r>
      <rPr>
        <sz val="11"/>
        <color theme="1"/>
        <rFont val="Arial"/>
      </rPr>
      <t xml:space="preserve"> Porcentaje de verificaciones de normatividad en transporte y vialidad realizadas.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</si>
  <si>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Verificaciones de normatividad </t>
    </r>
  </si>
  <si>
    <r>
      <rPr>
        <b/>
        <sz val="14"/>
        <color theme="1"/>
        <rFont val="Arial"/>
      </rPr>
      <t>Justificación Trimestral:</t>
    </r>
    <r>
      <rPr>
        <sz val="14"/>
        <color theme="1"/>
        <rFont val="Arial"/>
      </rPr>
      <t xml:space="preserve"> En este cuarto trimestre se rebaso la meta estipulada al realizar 116 verificaciones de normatividad de las 25 programadas obteniendo un 464% por sobresaturado ejercicio de la actividad.</t>
    </r>
  </si>
  <si>
    <r>
      <rPr>
        <b/>
        <sz val="11"/>
        <color theme="1"/>
        <rFont val="Arial"/>
      </rPr>
      <t xml:space="preserve">3.1.1.1.11.2. </t>
    </r>
    <r>
      <rPr>
        <sz val="11"/>
        <color theme="1"/>
        <rFont val="Arial"/>
      </rPr>
      <t>Elaboración de propuestas de Seguridad Vial y  de Movilidad Urbana Sostenible.</t>
    </r>
  </si>
  <si>
    <r>
      <rPr>
        <b/>
        <sz val="11"/>
        <color theme="1"/>
        <rFont val="Arial"/>
      </rPr>
      <t xml:space="preserve">PVMU: </t>
    </r>
    <r>
      <rPr>
        <sz val="11"/>
        <color theme="1"/>
        <rFont val="Arial"/>
      </rPr>
      <t>Porcentaje de propuestas de Seguridad Vial y  de Movilidad Urbana elaboradas.</t>
    </r>
  </si>
  <si>
    <r>
      <rPr>
        <b/>
        <sz val="11"/>
        <color theme="1"/>
        <rFont val="Arial"/>
      </rPr>
      <t>UNIDAD DE MÉDIDA DEL INDICADOR:</t>
    </r>
    <r>
      <rPr>
        <sz val="11"/>
        <color theme="1"/>
        <rFont val="Arial"/>
      </rPr>
      <t xml:space="preserve">
Porcentaje.
</t>
    </r>
    <r>
      <rPr>
        <b/>
        <sz val="11"/>
        <color theme="1"/>
        <rFont val="Arial"/>
      </rPr>
      <t>UNIDAD DE MEDIDA DE LA VARIABLE:</t>
    </r>
    <r>
      <rPr>
        <sz val="11"/>
        <color theme="1"/>
        <rFont val="Arial"/>
      </rPr>
      <t xml:space="preserve">
Propuestas de Seguridad Vial y  de Movilidad Urbana.</t>
    </r>
  </si>
  <si>
    <r>
      <rPr>
        <b/>
        <sz val="14"/>
        <color theme="1"/>
        <rFont val="Arial"/>
      </rPr>
      <t xml:space="preserve">Justificación Trimestral: </t>
    </r>
    <r>
      <rPr>
        <sz val="14"/>
        <color theme="1"/>
        <rFont val="Arial"/>
      </rPr>
      <t>En este cuarto trimestre se rebaso la meta estipulada al elaborar 19 propuestas de seguridad vial y movilidad urbana de las 7 que se tenían programadas, logrando un 271.43% por un sobresaturado peticiones que se tenian en las distintas plataformas y programas municipales.</t>
    </r>
  </si>
  <si>
    <r>
      <rPr>
        <b/>
        <sz val="11"/>
        <color theme="1"/>
        <rFont val="Arial"/>
      </rPr>
      <t xml:space="preserve">3.1.1.1.11.3. </t>
    </r>
    <r>
      <rPr>
        <sz val="11"/>
        <color theme="1"/>
        <rFont val="Arial"/>
      </rPr>
      <t>Creación de proyectos integrales de transporte</t>
    </r>
  </si>
  <si>
    <r>
      <rPr>
        <b/>
        <sz val="11"/>
        <color theme="1"/>
        <rFont val="Arial"/>
      </rPr>
      <t>PPITE:</t>
    </r>
    <r>
      <rPr>
        <sz val="11"/>
        <color theme="1"/>
        <rFont val="Arial"/>
      </rPr>
      <t xml:space="preserve"> Porcentaje de proyectos integrales de transporte elaborados.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</si>
  <si>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Proyectos integrales de transporte.</t>
    </r>
  </si>
  <si>
    <r>
      <rPr>
        <b/>
        <sz val="14"/>
        <color theme="1"/>
        <rFont val="Arial"/>
      </rPr>
      <t xml:space="preserve">Justificación Trimestral: </t>
    </r>
    <r>
      <rPr>
        <sz val="14"/>
        <color theme="1"/>
        <rFont val="Arial"/>
      </rPr>
      <t xml:space="preserve">En este cuarto trimestre se reporta avance del 100%, en el proyecto Mujeres al Volante. </t>
    </r>
  </si>
  <si>
    <r>
      <rPr>
        <b/>
        <sz val="11"/>
        <color theme="1"/>
        <rFont val="Arial"/>
      </rPr>
      <t xml:space="preserve">3.1.1.1.11.4 </t>
    </r>
    <r>
      <rPr>
        <sz val="11"/>
        <color theme="1"/>
        <rFont val="Arial"/>
      </rPr>
      <t>Autorización de análisis técnico para el establecimiento de rutas de transporte basadas en las necesidades de la población.</t>
    </r>
  </si>
  <si>
    <r>
      <rPr>
        <b/>
        <sz val="11"/>
        <color theme="1"/>
        <rFont val="Arial"/>
      </rPr>
      <t xml:space="preserve">PAAT: </t>
    </r>
    <r>
      <rPr>
        <sz val="11"/>
        <color theme="1"/>
        <rFont val="Arial"/>
      </rPr>
      <t>Porcentaje de establecimiento de rutas autorizadas.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</si>
  <si>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Establecimiento de rutas.</t>
    </r>
  </si>
  <si>
    <r>
      <rPr>
        <b/>
        <sz val="14"/>
        <color theme="1"/>
        <rFont val="Arial"/>
      </rPr>
      <t>Justificación Trimestral:</t>
    </r>
    <r>
      <rPr>
        <sz val="14"/>
        <color theme="1"/>
        <rFont val="Arial"/>
      </rPr>
      <t xml:space="preserve"> En este cuarto trimestre se logro un alcance del 100%, ya que en este trimestre se autorizaron 124 establecimientos de rutas. no se tenian programadas</t>
    </r>
  </si>
  <si>
    <r>
      <rPr>
        <b/>
        <sz val="11"/>
        <color theme="1"/>
        <rFont val="Arial"/>
      </rPr>
      <t>3.1.1.1.11..5</t>
    </r>
    <r>
      <rPr>
        <sz val="11"/>
        <color theme="1"/>
        <rFont val="Arial"/>
      </rPr>
      <t xml:space="preserve"> Gestión de proyectos de estructuración vial. </t>
    </r>
  </si>
  <si>
    <r>
      <rPr>
        <b/>
        <sz val="11"/>
        <color theme="1"/>
        <rFont val="Arial"/>
      </rPr>
      <t xml:space="preserve">PPEV: </t>
    </r>
    <r>
      <rPr>
        <sz val="11"/>
        <color theme="1"/>
        <rFont val="Arial"/>
      </rPr>
      <t>Porcentaje de proyectos de estructuración vial elaborados.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</si>
  <si>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Proyectos de estructuración vial.</t>
    </r>
  </si>
  <si>
    <r>
      <rPr>
        <b/>
        <sz val="14"/>
        <color theme="1"/>
        <rFont val="Arial"/>
      </rPr>
      <t xml:space="preserve">Justificación Trimestral: </t>
    </r>
    <r>
      <rPr>
        <sz val="14"/>
        <color theme="1"/>
        <rFont val="Arial"/>
      </rPr>
      <t>En este cuarto trimestre se alcanzó un 6200% de avance sobre la meta, dada la gestión realizada en el quehacer operativo y programa que actualmente se tiene operando elaborar 62 proyectos de 1 que se tenían programada</t>
    </r>
  </si>
  <si>
    <t>Direccion General del H. Cuerpo de Bomberos</t>
  </si>
  <si>
    <t>3.1.1.1.12 Prevención y combate de incendios, atención y respuesta de emergencias como accidentes, rescates y capacitaciones.</t>
  </si>
  <si>
    <r>
      <rPr>
        <b/>
        <sz val="11"/>
        <color theme="1"/>
        <rFont val="Arial"/>
      </rPr>
      <t>PCIP:</t>
    </r>
    <r>
      <rPr>
        <sz val="11"/>
        <color theme="1"/>
        <rFont val="Arial"/>
      </rPr>
      <t>Porcentaje de personas atendidas</t>
    </r>
  </si>
  <si>
    <r>
      <rPr>
        <b/>
        <sz val="11"/>
        <color theme="1"/>
        <rFont val="Arial"/>
      </rPr>
      <t>UNIDAD DE MEDIDA DEL INDICADOR:</t>
    </r>
    <r>
      <rPr>
        <sz val="11"/>
        <color theme="1"/>
        <rFont val="Arial"/>
      </rPr>
      <t xml:space="preserve">
Porcentaje       
</t>
    </r>
    <r>
      <rPr>
        <b/>
        <sz val="11"/>
        <color theme="1"/>
        <rFont val="Arial"/>
      </rPr>
      <t xml:space="preserve">
UNIDAD DE MEDIDA DE LA VARIABLE: </t>
    </r>
    <r>
      <rPr>
        <sz val="11"/>
        <color theme="1"/>
        <rFont val="Arial"/>
      </rPr>
      <t xml:space="preserve">
Personas integradas en Cómites. </t>
    </r>
  </si>
  <si>
    <r>
      <rPr>
        <b/>
        <sz val="14"/>
        <color theme="1"/>
        <rFont val="Arial"/>
      </rPr>
      <t>Justificación Trimestral: E</t>
    </r>
    <r>
      <rPr>
        <sz val="14"/>
        <color theme="1"/>
        <rFont val="Arial"/>
      </rPr>
      <t>ste cuarto trimestre, Se rebasó la meta estipulada en un 162.80 % en el total de personas atendidas al atender 2035 Ciudadanos de las 1,250 que se tenían programadas, este cuarto trimestre  se alcanzo la meta anual de 155.76% de Personas que fueron Atendidas en diversos Servicios, desde accidentes vehiculares hasta incendios de basura, poda de arboles. etc.</t>
    </r>
  </si>
  <si>
    <r>
      <rPr>
        <b/>
        <sz val="11"/>
        <color theme="1"/>
        <rFont val="Arial"/>
      </rPr>
      <t xml:space="preserve">3.1.1.1.12.1 </t>
    </r>
    <r>
      <rPr>
        <sz val="11"/>
        <color theme="1"/>
        <rFont val="Arial"/>
      </rPr>
      <t>Capacitación en prevención de riesgos al  de organizaciones del sector público y privado.</t>
    </r>
  </si>
  <si>
    <r>
      <rPr>
        <b/>
        <sz val="11"/>
        <color theme="1"/>
        <rFont val="Arial"/>
      </rPr>
      <t>POPC</t>
    </r>
    <r>
      <rPr>
        <sz val="11"/>
        <color theme="1"/>
        <rFont val="Arial"/>
      </rPr>
      <t>: Porcentaje de personal de organizaciones públicas y privadas capacitadas.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</si>
  <si>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Personal de Organizaciones públicas y privadas.</t>
    </r>
  </si>
  <si>
    <r>
      <rPr>
        <b/>
        <sz val="14"/>
        <color theme="1"/>
        <rFont val="Arial"/>
      </rPr>
      <t xml:space="preserve">Justificación Trimestral: </t>
    </r>
    <r>
      <rPr>
        <sz val="14"/>
        <color theme="1"/>
        <rFont val="Arial"/>
      </rPr>
      <t xml:space="preserve">Este Cuarto Trimestre se Alcanzo un 101.33% de personas capacitadas ya que atendimos y capacitamos a 760 personas de diferentes bringadas de combate de incendios, Primeros Auxilios, Brigadas de Evacuacion, Busqueda y Rescate y Manejo de extintores de las 750 que se tenian programadas para este trimestre. </t>
    </r>
  </si>
  <si>
    <r>
      <rPr>
        <b/>
        <sz val="11"/>
        <color theme="1"/>
        <rFont val="Arial"/>
      </rPr>
      <t>3.1.1.1.12.2</t>
    </r>
    <r>
      <rPr>
        <sz val="11"/>
        <color theme="1"/>
        <rFont val="Arial"/>
      </rPr>
      <t xml:space="preserve"> Verificación de las medidas de seguridad en eventos masivos. </t>
    </r>
  </si>
  <si>
    <r>
      <rPr>
        <b/>
        <sz val="11"/>
        <color theme="1"/>
        <rFont val="Arial"/>
      </rPr>
      <t>PEMV</t>
    </r>
    <r>
      <rPr>
        <sz val="11"/>
        <color theme="1"/>
        <rFont val="Arial"/>
      </rPr>
      <t xml:space="preserve">: Porcentaje de eventos másivos con medidas de seguridad verificadas. </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</si>
  <si>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Eventos másivos.</t>
    </r>
  </si>
  <si>
    <r>
      <rPr>
        <b/>
        <sz val="14"/>
        <color theme="1"/>
        <rFont val="Arial"/>
      </rPr>
      <t xml:space="preserve">Justificación Trimestral: </t>
    </r>
    <r>
      <rPr>
        <sz val="14"/>
        <color theme="1"/>
        <rFont val="Arial"/>
      </rPr>
      <t>En este Cuarto trimestre  se realizaron un total de 485 servicios de prevencion masivos realizados en la ciudad de las 400 que se tenían programadas logrando un avance del 121.25% sobre la meta al realizar acciones preventivas.</t>
    </r>
    <r>
      <rPr>
        <b/>
        <sz val="14"/>
        <color theme="1"/>
        <rFont val="Arial"/>
      </rPr>
      <t xml:space="preserve">
</t>
    </r>
  </si>
  <si>
    <r>
      <rPr>
        <b/>
        <sz val="11"/>
        <color theme="1"/>
        <rFont val="Arial"/>
      </rPr>
      <t xml:space="preserve">3.1.1.1.12.3 </t>
    </r>
    <r>
      <rPr>
        <sz val="11"/>
        <color theme="1"/>
        <rFont val="Arial"/>
      </rPr>
      <t>Capacitación de niñas y niños sobre las medidas de prevención de riesgos.</t>
    </r>
  </si>
  <si>
    <r>
      <rPr>
        <b/>
        <sz val="11"/>
        <color theme="1"/>
        <rFont val="Arial"/>
      </rPr>
      <t xml:space="preserve">PNNC: </t>
    </r>
    <r>
      <rPr>
        <sz val="11"/>
        <color theme="1"/>
        <rFont val="Arial"/>
      </rPr>
      <t>Porcentaje de niñas y niños capacitados.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</si>
  <si>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Niñas y niños.</t>
    </r>
  </si>
  <si>
    <r>
      <rPr>
        <b/>
        <sz val="14"/>
        <color theme="1"/>
        <rFont val="Arial"/>
      </rPr>
      <t xml:space="preserve">Justificación Trimestral: </t>
    </r>
    <r>
      <rPr>
        <sz val="14"/>
        <color theme="1"/>
        <rFont val="Arial"/>
      </rPr>
      <t>En este Cuarto  trimestre del año, se capacitaron 2600 niñas y niños de los 2,000 que se tenian programados logrando un 130 % de avance.gracias al programa  navidad segura en el mes de diciembre que se llevo a cabao en 21 escuelas prublicas y privadas.</t>
    </r>
  </si>
  <si>
    <r>
      <rPr>
        <b/>
        <sz val="11"/>
        <color theme="1"/>
        <rFont val="Arial"/>
      </rPr>
      <t>3.1.1.1.12.4</t>
    </r>
    <r>
      <rPr>
        <sz val="11"/>
        <color theme="1"/>
        <rFont val="Arial"/>
      </rPr>
      <t xml:space="preserve"> Revisión de los riesgos potenciales en establecimientos hoteleros, restauranteros y comerciales.</t>
    </r>
  </si>
  <si>
    <r>
      <rPr>
        <b/>
        <sz val="11"/>
        <color theme="1"/>
        <rFont val="Arial"/>
      </rPr>
      <t>PEMS</t>
    </r>
    <r>
      <rPr>
        <sz val="11"/>
        <color theme="1"/>
        <rFont val="Arial"/>
      </rPr>
      <t>: Porcentaje de establecimientos con medidas de seguridad revisados.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</si>
  <si>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Establecimientos.</t>
    </r>
  </si>
  <si>
    <r>
      <rPr>
        <b/>
        <sz val="14"/>
        <color theme="1"/>
        <rFont val="Arial"/>
      </rPr>
      <t xml:space="preserve">Justificación Trimestral: </t>
    </r>
    <r>
      <rPr>
        <sz val="14"/>
        <color theme="1"/>
        <rFont val="Arial"/>
      </rPr>
      <t xml:space="preserve"> En este Cuarto trimestre no se realizo ninguna inspeccion toda vez que  si no tenermos solicitudes de los ciudadanos, no se programas las visitas de cortesia para la revision de  medidas de seguridad.</t>
    </r>
  </si>
  <si>
    <r>
      <rPr>
        <b/>
        <sz val="11"/>
        <color theme="1"/>
        <rFont val="Arial"/>
      </rPr>
      <t xml:space="preserve">3.1.1.1.12.5 </t>
    </r>
    <r>
      <rPr>
        <sz val="11"/>
        <color theme="1"/>
        <rFont val="Arial"/>
      </rPr>
      <t xml:space="preserve">Atención de llamadas de auxilios para prevenir riesgos potenciales. </t>
    </r>
  </si>
  <si>
    <r>
      <rPr>
        <b/>
        <sz val="11"/>
        <color theme="1"/>
        <rFont val="Arial"/>
      </rPr>
      <t>PLLA:</t>
    </r>
    <r>
      <rPr>
        <sz val="11"/>
        <color theme="1"/>
        <rFont val="Arial"/>
      </rPr>
      <t xml:space="preserve"> Porcentaje de llamadas de auxilio atendidas. </t>
    </r>
  </si>
  <si>
    <r>
      <rPr>
        <b/>
        <sz val="11"/>
        <color theme="1"/>
        <rFont val="Arial"/>
      </rPr>
      <t xml:space="preserve">UNIDAD DE MEDIDA DEL INDICADOR:   </t>
    </r>
    <r>
      <rPr>
        <sz val="11"/>
        <color theme="1"/>
        <rFont val="Arial"/>
      </rPr>
      <t xml:space="preserve">                    
Porcentaje.
</t>
    </r>
    <r>
      <rPr>
        <b/>
        <sz val="11"/>
        <color theme="1"/>
        <rFont val="Arial"/>
      </rPr>
      <t xml:space="preserve">UNIDAD DE MEDIDA DE LA VARIABLE: </t>
    </r>
    <r>
      <rPr>
        <sz val="11"/>
        <color theme="1"/>
        <rFont val="Arial"/>
      </rPr>
      <t xml:space="preserve">                    
Llamadas de auxilio. </t>
    </r>
  </si>
  <si>
    <r>
      <rPr>
        <b/>
        <sz val="14"/>
        <color theme="1"/>
        <rFont val="Arial"/>
      </rPr>
      <t>Justificación Trimestral:</t>
    </r>
    <r>
      <rPr>
        <sz val="14"/>
        <color theme="1"/>
        <rFont val="Arial"/>
      </rPr>
      <t xml:space="preserve">  En este cuarto trimestre se alcanzo un 115.40 %  de la meta trimestral al lograrar 2308 de 2,000 servicios atendidos debido al incremento de incendio de vegetacion en las periferia de la ciudad , esto aunado a incendio forestales y de basura , podas de arboles , llamadas de emergencia  de incendios fuga de gas , desasolve y limpieza de alcantarillas.</t>
    </r>
    <r>
      <rPr>
        <b/>
        <sz val="14"/>
        <color theme="1"/>
        <rFont val="Arial"/>
      </rPr>
      <t xml:space="preserve">
</t>
    </r>
  </si>
  <si>
    <r>
      <rPr>
        <b/>
        <sz val="11"/>
        <color theme="1"/>
        <rFont val="Arial"/>
      </rPr>
      <t>3.1.1.1.12.6</t>
    </r>
    <r>
      <rPr>
        <sz val="11"/>
        <color theme="1"/>
        <rFont val="Arial"/>
      </rPr>
      <t xml:space="preserve"> Capacitación a elementos del Honorable Cuerpo de Bomberos.</t>
    </r>
  </si>
  <si>
    <r>
      <rPr>
        <b/>
        <sz val="11"/>
        <color theme="1"/>
        <rFont val="Arial"/>
      </rPr>
      <t>PHBC</t>
    </r>
    <r>
      <rPr>
        <sz val="11"/>
        <color theme="1"/>
        <rFont val="Arial"/>
      </rPr>
      <t xml:space="preserve">: Porcentaje de elementos del Honorable Cuerpo de Bomberos capacitados.   </t>
    </r>
  </si>
  <si>
    <r>
      <rPr>
        <b/>
        <sz val="11"/>
        <color theme="1"/>
        <rFont val="Arial"/>
      </rPr>
      <t xml:space="preserve">UNIDAD DE MEDIDA DEL INDICADOR: </t>
    </r>
    <r>
      <rPr>
        <sz val="11"/>
        <color theme="1"/>
        <rFont val="Arial"/>
      </rPr>
      <t xml:space="preserve">          Porcentaje.
</t>
    </r>
    <r>
      <rPr>
        <b/>
        <sz val="11"/>
        <color theme="1"/>
        <rFont val="Arial"/>
      </rPr>
      <t>UNIDAD DE MEDIDA DE LA VARIABLE:</t>
    </r>
    <r>
      <rPr>
        <sz val="11"/>
        <color theme="1"/>
        <rFont val="Arial"/>
      </rPr>
      <t xml:space="preserve">                       
Elementos del Honorable Cuerpo de Bomberos.</t>
    </r>
  </si>
  <si>
    <r>
      <rPr>
        <b/>
        <sz val="14"/>
        <color theme="1"/>
        <rFont val="Arial"/>
      </rPr>
      <t xml:space="preserve">Justificación Trimestral: </t>
    </r>
    <r>
      <rPr>
        <sz val="14"/>
        <color theme="1"/>
        <rFont val="Arial"/>
      </rPr>
      <t>Este Cuarto Trimestre se rebaso la meta con un 266.67% de avance trimestral, ya que se capacitaron 48 elementos del Honorable Cuerpo de Bomberos de los 18 que se tenían programados para este trimestre. se capacitaron 30 bomberos en la ciudad deplaya del carmen en el mes de octubre  3 en el estado de hidalgo , 11 en la ciudad de chihua hua  y 4 a la ciudad de mexico al un curso de manejadores de canino.</t>
    </r>
    <r>
      <rPr>
        <b/>
        <sz val="14"/>
        <color theme="1"/>
        <rFont val="Arial"/>
      </rPr>
      <t xml:space="preserve">
</t>
    </r>
  </si>
  <si>
    <r>
      <rPr>
        <b/>
        <sz val="11"/>
        <color theme="1"/>
        <rFont val="Arial"/>
      </rPr>
      <t>3.1.1.1.12.7</t>
    </r>
    <r>
      <rPr>
        <sz val="11"/>
        <color theme="1"/>
        <rFont val="Arial"/>
      </rPr>
      <t xml:space="preserve"> Incremento de equipos de protección corporal para elementos del Honorable Cuerpo de Bomberos. </t>
    </r>
  </si>
  <si>
    <r>
      <rPr>
        <b/>
        <sz val="11"/>
        <color theme="1"/>
        <rFont val="Arial"/>
      </rPr>
      <t>PEQI</t>
    </r>
    <r>
      <rPr>
        <sz val="11"/>
        <color theme="1"/>
        <rFont val="Arial"/>
      </rPr>
      <t>: Porcentaje de equipos de protección corporal incrementado.</t>
    </r>
  </si>
  <si>
    <r>
      <rPr>
        <b/>
        <sz val="11"/>
        <color theme="1"/>
        <rFont val="Arial"/>
      </rPr>
      <t xml:space="preserve">UNIDAD DE MEDIDA DEL INDICADOR:  </t>
    </r>
    <r>
      <rPr>
        <sz val="11"/>
        <color theme="1"/>
        <rFont val="Arial"/>
      </rPr>
      <t xml:space="preserve">
Porcentaje.
                            </t>
    </r>
    <r>
      <rPr>
        <b/>
        <sz val="11"/>
        <color theme="1"/>
        <rFont val="Arial"/>
      </rPr>
      <t xml:space="preserve">      
UNIDAD DE MEDIDA DE LA VARIABLE:</t>
    </r>
    <r>
      <rPr>
        <sz val="11"/>
        <color theme="1"/>
        <rFont val="Arial"/>
      </rPr>
      <t xml:space="preserve">                    Equipos de protección corporal</t>
    </r>
  </si>
  <si>
    <r>
      <rPr>
        <b/>
        <sz val="14"/>
        <color theme="1"/>
        <rFont val="Arial"/>
      </rPr>
      <t>Justificación trimestral:</t>
    </r>
    <r>
      <rPr>
        <sz val="14"/>
        <color theme="1"/>
        <rFont val="Arial"/>
      </rPr>
      <t xml:space="preserve"> En el Cuarto Trimestre no se adquirieron equipos de proteccion personal ya que aun se autoriza el procedimiento de saneamiento ambiental, en el cual esta proyectado la propuesta de nuevos equipos.</t>
    </r>
  </si>
  <si>
    <t>Componente 
(Unidad Técnica Jurídica y Documental)</t>
  </si>
  <si>
    <t>3.1.1.1.13 Sesiones de cabildo para la aprobación de los temas y resoluciones del Ayuntamiento celebradas.</t>
  </si>
  <si>
    <r>
      <rPr>
        <b/>
        <sz val="11"/>
        <color theme="1"/>
        <rFont val="Arial"/>
      </rPr>
      <t>PSCC:</t>
    </r>
    <r>
      <rPr>
        <sz val="11"/>
        <color theme="1"/>
        <rFont val="Arial"/>
      </rPr>
      <t xml:space="preserve"> Porcentaje de sesiones de cabildo celebradas.</t>
    </r>
  </si>
  <si>
    <r>
      <rPr>
        <b/>
        <sz val="11"/>
        <color theme="1"/>
        <rFont val="Arial"/>
      </rPr>
      <t xml:space="preserve">UNIDAD DE MEDIDA DEL INDICADOR: </t>
    </r>
    <r>
      <rPr>
        <sz val="11"/>
        <color theme="1"/>
        <rFont val="Arial"/>
      </rPr>
      <t xml:space="preserve">
Porcentaje.
</t>
    </r>
    <r>
      <rPr>
        <b/>
        <sz val="11"/>
        <color theme="1"/>
        <rFont val="Arial"/>
      </rPr>
      <t xml:space="preserve">
UNIDAD DE MEDIDA DE LAS VARIABLES:</t>
    </r>
    <r>
      <rPr>
        <sz val="11"/>
        <color theme="1"/>
        <rFont val="Arial"/>
      </rPr>
      <t xml:space="preserve">
Sesiones de cabildo.</t>
    </r>
  </si>
  <si>
    <r>
      <rPr>
        <b/>
        <sz val="14"/>
        <color theme="1"/>
        <rFont val="Arial"/>
      </rPr>
      <t xml:space="preserve">Justificación Trimestral: </t>
    </r>
    <r>
      <rPr>
        <sz val="14"/>
        <color theme="1"/>
        <rFont val="Arial"/>
      </rPr>
      <t>Para este cuarto trimestre se alcanzó la meta del 100% al celebrar las 10 sesiones de cabildo que se tenían programadas.</t>
    </r>
  </si>
  <si>
    <r>
      <rPr>
        <b/>
        <sz val="11"/>
        <color theme="1"/>
        <rFont val="Arial"/>
      </rPr>
      <t>3.1.1.1.13.1</t>
    </r>
    <r>
      <rPr>
        <sz val="11"/>
        <color theme="1"/>
        <rFont val="Arial"/>
      </rPr>
      <t>Verificación de la asistencia de quienes presiden las Regidurias del H. Ayuntamiento de Benito Juárez.</t>
    </r>
  </si>
  <si>
    <r>
      <rPr>
        <b/>
        <sz val="11"/>
        <color theme="1"/>
        <rFont val="Arial"/>
      </rPr>
      <t xml:space="preserve">PRAS: </t>
    </r>
    <r>
      <rPr>
        <sz val="11"/>
        <color theme="1"/>
        <rFont val="Arial"/>
      </rPr>
      <t xml:space="preserve">Porcentaje de asistencias a sesiones verificadas. </t>
    </r>
  </si>
  <si>
    <r>
      <rPr>
        <b/>
        <sz val="11"/>
        <color theme="1"/>
        <rFont val="Arial"/>
      </rPr>
      <t xml:space="preserve">UNIDAD DE MEDIDA DEL INDICADOR: </t>
    </r>
    <r>
      <rPr>
        <sz val="11"/>
        <color theme="1"/>
        <rFont val="Arial"/>
      </rPr>
      <t xml:space="preserve">
Porcentaje
</t>
    </r>
    <r>
      <rPr>
        <b/>
        <sz val="11"/>
        <color theme="1"/>
        <rFont val="Arial"/>
      </rPr>
      <t xml:space="preserve">
UNIDAD DE MEDIDA DE LAS VARIABLES:</t>
    </r>
    <r>
      <rPr>
        <sz val="11"/>
        <color theme="1"/>
        <rFont val="Arial"/>
      </rPr>
      <t xml:space="preserve">
Asistencia a sesiones de cabildo</t>
    </r>
  </si>
  <si>
    <r>
      <rPr>
        <b/>
        <sz val="14"/>
        <color theme="1"/>
        <rFont val="Arial"/>
      </rPr>
      <t xml:space="preserve">Justificación Trimestral: </t>
    </r>
    <r>
      <rPr>
        <sz val="14"/>
        <color theme="1"/>
        <rFont val="Arial"/>
      </rPr>
      <t>En este cuarto trimestre se rebaso el 100% de la meta programada al lograr un 142% de avance, al contar con 142 asistencias de las 100 programadas, por lo que se cumplió con el total previsto.</t>
    </r>
  </si>
  <si>
    <r>
      <rPr>
        <b/>
        <sz val="11"/>
        <color theme="1"/>
        <rFont val="Arial"/>
      </rPr>
      <t>3.1.1.1.13.2</t>
    </r>
    <r>
      <rPr>
        <sz val="11"/>
        <color theme="1"/>
        <rFont val="Arial"/>
      </rPr>
      <t xml:space="preserve"> Elaboración y encuadernación de las actas de cabildo.</t>
    </r>
  </si>
  <si>
    <r>
      <rPr>
        <b/>
        <sz val="11"/>
        <color theme="1"/>
        <rFont val="Arial"/>
      </rPr>
      <t xml:space="preserve">PACE: </t>
    </r>
    <r>
      <rPr>
        <sz val="11"/>
        <color theme="1"/>
        <rFont val="Arial"/>
      </rPr>
      <t xml:space="preserve">Porcentaje de actas de cabildo encuadernadas.  </t>
    </r>
  </si>
  <si>
    <r>
      <rPr>
        <b/>
        <sz val="11"/>
        <color theme="1"/>
        <rFont val="Arial"/>
      </rPr>
      <t xml:space="preserve">UNIDAD DE MEDIDA DEL INDICADOR: </t>
    </r>
    <r>
      <rPr>
        <sz val="11"/>
        <color theme="1"/>
        <rFont val="Arial"/>
      </rPr>
      <t xml:space="preserve">
Porcentaje.
</t>
    </r>
    <r>
      <rPr>
        <b/>
        <sz val="11"/>
        <color theme="1"/>
        <rFont val="Arial"/>
      </rPr>
      <t xml:space="preserve">
UNIDAD DE MEDIDA DE LAS VARIABLES:</t>
    </r>
    <r>
      <rPr>
        <sz val="11"/>
        <color theme="1"/>
        <rFont val="Arial"/>
      </rPr>
      <t xml:space="preserve">
Actas de cabildo. </t>
    </r>
  </si>
  <si>
    <r>
      <rPr>
        <b/>
        <sz val="14"/>
        <color theme="1"/>
        <rFont val="Arial"/>
      </rPr>
      <t xml:space="preserve">Justificación Trimestral: </t>
    </r>
    <r>
      <rPr>
        <sz val="14"/>
        <color theme="1"/>
        <rFont val="Arial"/>
      </rPr>
      <t xml:space="preserve">No se alcanzo la meta, debido a que no se ha elaborado encuadernación de las actas de cabildo, durante el cuarto trimestre.
</t>
    </r>
  </si>
  <si>
    <r>
      <rPr>
        <b/>
        <sz val="11"/>
        <color theme="1"/>
        <rFont val="Arial"/>
      </rPr>
      <t>3.1.1.1.13.3</t>
    </r>
    <r>
      <rPr>
        <sz val="11"/>
        <color theme="1"/>
        <rFont val="Arial"/>
      </rPr>
      <t xml:space="preserve"> Publicación de los acuerdos en la Gaceta del ayuntamiento y en el Periódico Oficial del Estado.</t>
    </r>
  </si>
  <si>
    <r>
      <rPr>
        <b/>
        <sz val="11"/>
        <color theme="1"/>
        <rFont val="Arial"/>
      </rPr>
      <t>PAP:</t>
    </r>
    <r>
      <rPr>
        <sz val="11"/>
        <color theme="1"/>
        <rFont val="Arial"/>
      </rPr>
      <t xml:space="preserve"> Porcentaje de Acuerdos de Cabildo publicados. </t>
    </r>
  </si>
  <si>
    <r>
      <rPr>
        <b/>
        <sz val="11"/>
        <color theme="1"/>
        <rFont val="Arial"/>
      </rPr>
      <t xml:space="preserve">UNIDAD DE MEDIDA DEL INDICADOR: </t>
    </r>
    <r>
      <rPr>
        <sz val="11"/>
        <color theme="1"/>
        <rFont val="Arial"/>
      </rPr>
      <t xml:space="preserve">
Porcentaje
</t>
    </r>
    <r>
      <rPr>
        <b/>
        <sz val="11"/>
        <color theme="1"/>
        <rFont val="Arial"/>
      </rPr>
      <t xml:space="preserve">UNIDAD DE MEDIDA DE LAS VARIABLES:
</t>
    </r>
    <r>
      <rPr>
        <sz val="11"/>
        <color theme="1"/>
        <rFont val="Arial"/>
      </rPr>
      <t>Acuerdos de Cabildo.</t>
    </r>
  </si>
  <si>
    <r>
      <rPr>
        <b/>
        <sz val="14"/>
        <color theme="1"/>
        <rFont val="Arial"/>
      </rPr>
      <t>Justificación Trimestral:</t>
    </r>
    <r>
      <rPr>
        <sz val="14"/>
        <color theme="1"/>
        <rFont val="Arial"/>
      </rPr>
      <t xml:space="preserve"> En el cuarto trimestre se alcanzó un 93.10% de avance con respecto a las publicaciones de los acuerdos de cabildo, donde se publicaron 27 acuerdos.</t>
    </r>
  </si>
  <si>
    <r>
      <rPr>
        <b/>
        <sz val="11"/>
        <color theme="1"/>
        <rFont val="Arial"/>
      </rPr>
      <t xml:space="preserve">3.1.1.1.13.4 </t>
    </r>
    <r>
      <rPr>
        <sz val="11"/>
        <color theme="1"/>
        <rFont val="Arial"/>
      </rPr>
      <t xml:space="preserve">Realización de Precabildeos para dar a conocer los temas más relevantes según el Cabildo. </t>
    </r>
  </si>
  <si>
    <r>
      <rPr>
        <b/>
        <sz val="11"/>
        <color theme="1"/>
        <rFont val="Arial"/>
      </rPr>
      <t>PPR:</t>
    </r>
    <r>
      <rPr>
        <sz val="11"/>
        <color theme="1"/>
        <rFont val="Arial"/>
      </rPr>
      <t xml:space="preserve"> Porcentaje de precabildeos realizados </t>
    </r>
  </si>
  <si>
    <r>
      <rPr>
        <b/>
        <sz val="11"/>
        <color theme="1"/>
        <rFont val="Arial"/>
      </rPr>
      <t xml:space="preserve">UNIDAD DE MEDIDA DEL INDICADOR: </t>
    </r>
    <r>
      <rPr>
        <sz val="11"/>
        <color theme="1"/>
        <rFont val="Arial"/>
      </rPr>
      <t xml:space="preserve">
Porcentaje.
</t>
    </r>
    <r>
      <rPr>
        <b/>
        <sz val="11"/>
        <color theme="1"/>
        <rFont val="Arial"/>
      </rPr>
      <t>UNIDAD DE MEDIDA DE LAS VARIABLES:</t>
    </r>
    <r>
      <rPr>
        <sz val="11"/>
        <color theme="1"/>
        <rFont val="Arial"/>
      </rPr>
      <t xml:space="preserve">
Precabildeos.</t>
    </r>
  </si>
  <si>
    <r>
      <rPr>
        <b/>
        <sz val="14"/>
        <color theme="1"/>
        <rFont val="Arial"/>
      </rPr>
      <t>Justificación Trimestral:</t>
    </r>
    <r>
      <rPr>
        <sz val="14"/>
        <color theme="1"/>
        <rFont val="Arial"/>
      </rPr>
      <t xml:space="preserve"> En el cuarto trimestre se logro un 100% de avance al realizarse los 10 precabildeos programados, para dar a conocer temas urgentes.</t>
    </r>
  </si>
  <si>
    <r>
      <rPr>
        <b/>
        <sz val="11"/>
        <color theme="1"/>
        <rFont val="Arial"/>
      </rPr>
      <t xml:space="preserve">3.1.1.1.13.5 </t>
    </r>
    <r>
      <rPr>
        <sz val="11"/>
        <color theme="1"/>
        <rFont val="Arial"/>
      </rPr>
      <t xml:space="preserve"> Aprobación de los proyectos de acuerdos en las sesiones de Cabildo</t>
    </r>
  </si>
  <si>
    <r>
      <rPr>
        <b/>
        <sz val="11"/>
        <color theme="1"/>
        <rFont val="Arial"/>
      </rPr>
      <t>PAA</t>
    </r>
    <r>
      <rPr>
        <sz val="11"/>
        <color theme="1"/>
        <rFont val="Arial"/>
      </rPr>
      <t xml:space="preserve">: Porcentaje de proyectos de acuerdos aprobados.   </t>
    </r>
  </si>
  <si>
    <r>
      <rPr>
        <b/>
        <sz val="11"/>
        <color theme="1"/>
        <rFont val="Arial"/>
      </rPr>
      <t xml:space="preserve">UNIDAD DE MEDIDA DEL INDICADOR: </t>
    </r>
    <r>
      <rPr>
        <sz val="11"/>
        <color theme="1"/>
        <rFont val="Arial"/>
      </rPr>
      <t xml:space="preserve">
Porcentaje.
</t>
    </r>
    <r>
      <rPr>
        <b/>
        <sz val="11"/>
        <color theme="1"/>
        <rFont val="Arial"/>
      </rPr>
      <t>UNIDAD DE MEDIDA DE LAS VARIABLES:</t>
    </r>
    <r>
      <rPr>
        <sz val="11"/>
        <color theme="1"/>
        <rFont val="Arial"/>
      </rPr>
      <t xml:space="preserve">
Proyectos de acuerdos.</t>
    </r>
  </si>
  <si>
    <r>
      <rPr>
        <b/>
        <sz val="14"/>
        <color theme="1"/>
        <rFont val="Arial"/>
      </rPr>
      <t>Justificación Trimestral:</t>
    </r>
    <r>
      <rPr>
        <sz val="14"/>
        <color theme="1"/>
        <rFont val="Arial"/>
      </rPr>
      <t xml:space="preserve"> En este cuarto trimestre se rebaso la meta programada al lograr un 120% de avance trimestral, al aprobarse 30 proyectos en las sesiones de cabildo.</t>
    </r>
  </si>
  <si>
    <t>Componente (Dirección General del Archivo Municipal)</t>
  </si>
  <si>
    <t>3.1.1.1.14  Organizar, conservar y gestionar la documentacion oficial, generada por las unidades administrativas, transferidas al archivo Municipal.</t>
  </si>
  <si>
    <r>
      <rPr>
        <b/>
        <sz val="11"/>
        <color theme="1"/>
        <rFont val="Arial"/>
      </rPr>
      <t xml:space="preserve">PAMC: </t>
    </r>
    <r>
      <rPr>
        <sz val="11"/>
        <color theme="1"/>
        <rFont val="Arial"/>
      </rPr>
      <t>Porcentaje de Archivos Municipales en concentración.</t>
    </r>
  </si>
  <si>
    <t xml:space="preserve">trimestral </t>
  </si>
  <si>
    <t>UNIDAD DE MEDIDA DEL INDICADOR:
Porcentaje   
UNIDAD DE MEDIDA DE LA VARIABLE:
Archivos Municipales.</t>
  </si>
  <si>
    <r>
      <rPr>
        <b/>
        <sz val="14"/>
        <color theme="1"/>
        <rFont val="Arial"/>
      </rPr>
      <t xml:space="preserve">Justificacion Trimestral: </t>
    </r>
    <r>
      <rPr>
        <sz val="14"/>
        <color theme="1"/>
        <rFont val="Arial"/>
      </rPr>
      <t>Se fue trabajando con las areas administrativas en base a sus solicitudes, sin embargo se obtuvo una reducción de solicitudes debido al aumento de bajas documentales, obteniendo con ello un avance de 0.96% en este cuarto trimestre.</t>
    </r>
  </si>
  <si>
    <r>
      <rPr>
        <b/>
        <sz val="11"/>
        <color theme="1"/>
        <rFont val="Arial"/>
      </rPr>
      <t>33.1.1.1.14.1</t>
    </r>
    <r>
      <rPr>
        <sz val="11"/>
        <color theme="1"/>
        <rFont val="Arial"/>
      </rPr>
      <t xml:space="preserve"> Atención a las solicitudes de las Unidades Administrativas para bajas documentales de Archivo de Concentración.</t>
    </r>
  </si>
  <si>
    <r>
      <rPr>
        <b/>
        <sz val="11"/>
        <color theme="1"/>
        <rFont val="Arial"/>
      </rPr>
      <t>PSBD:</t>
    </r>
    <r>
      <rPr>
        <sz val="11"/>
        <color theme="1"/>
        <rFont val="Arial"/>
      </rPr>
      <t xml:space="preserve"> Porcentaje de solicitudes de bajas documentales atendidas. </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</si>
  <si>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Solicitudes de bajas documentales.</t>
    </r>
  </si>
  <si>
    <r>
      <rPr>
        <b/>
        <sz val="14"/>
        <color theme="1"/>
        <rFont val="Arial"/>
      </rPr>
      <t>Justificacion Trimestral:</t>
    </r>
    <r>
      <rPr>
        <sz val="14"/>
        <color theme="1"/>
        <rFont val="Arial"/>
      </rPr>
      <t xml:space="preserve"> En este cuarto trimestre se recibieron 11 solicitudes de bajas de las 20 que se tenían programadas de parte de las areas administrativas, las cuales estan en proceso de tramite para realizar las bajas correspondeintes. Se recibieron menos solicitudes de lo programado por parte de las dependencias del Municipio., obteniendo con ello un avance del 55% en este cuarto trimestre.</t>
    </r>
  </si>
  <si>
    <r>
      <rPr>
        <b/>
        <sz val="11"/>
        <color theme="1"/>
        <rFont val="Arial"/>
      </rPr>
      <t>3.1.1.1.14.2</t>
    </r>
    <r>
      <rPr>
        <sz val="11"/>
        <color theme="1"/>
        <rFont val="Arial"/>
      </rPr>
      <t xml:space="preserve">  Solicitudes de transferencias primarias de los Archivos de Tramite de las Unidades Administrativas Municipales al Archivo de Concentración.</t>
    </r>
  </si>
  <si>
    <r>
      <rPr>
        <b/>
        <sz val="11"/>
        <color theme="1"/>
        <rFont val="Arial"/>
      </rPr>
      <t xml:space="preserve">PTPA: </t>
    </r>
    <r>
      <rPr>
        <sz val="11"/>
        <color theme="1"/>
        <rFont val="Arial"/>
      </rPr>
      <t>Porcentaje de Transferencias Primarias aprobadas.</t>
    </r>
    <r>
      <rPr>
        <b/>
        <sz val="11"/>
        <color theme="1"/>
        <rFont val="Arial"/>
      </rPr>
      <t xml:space="preserve">  </t>
    </r>
  </si>
  <si>
    <r>
      <rPr>
        <b/>
        <sz val="11"/>
        <color theme="1"/>
        <rFont val="Arial"/>
      </rPr>
      <t xml:space="preserve">UNIDAD DE MEDIDA
DEL INDICADOR: 
</t>
    </r>
    <r>
      <rPr>
        <sz val="11"/>
        <color theme="1"/>
        <rFont val="Arial"/>
      </rPr>
      <t xml:space="preserve">Porcentaje.
</t>
    </r>
    <r>
      <rPr>
        <b/>
        <sz val="11"/>
        <color theme="1"/>
        <rFont val="Arial"/>
      </rPr>
      <t xml:space="preserve">
UNIDAD DE MEDIDA DE LA VARIABLE:
</t>
    </r>
    <r>
      <rPr>
        <sz val="11"/>
        <color theme="1"/>
        <rFont val="Arial"/>
      </rPr>
      <t>Transferencias primarias.</t>
    </r>
  </si>
  <si>
    <r>
      <rPr>
        <b/>
        <sz val="14"/>
        <color theme="1"/>
        <rFont val="Arial"/>
      </rPr>
      <t xml:space="preserve">Justificacion Trimestral: </t>
    </r>
    <r>
      <rPr>
        <sz val="14"/>
        <color theme="1"/>
        <rFont val="Arial"/>
      </rPr>
      <t>No se recibio ningun oficios de solicitud de  transferencia primaria, por parte de las unidades administrativas.</t>
    </r>
    <r>
      <rPr>
        <b/>
        <sz val="14"/>
        <color theme="1"/>
        <rFont val="Arial"/>
      </rPr>
      <t xml:space="preserve">
</t>
    </r>
  </si>
  <si>
    <r>
      <rPr>
        <b/>
        <sz val="11"/>
        <color theme="1"/>
        <rFont val="Arial"/>
      </rPr>
      <t>3.1.1.1.14.3</t>
    </r>
    <r>
      <rPr>
        <sz val="11"/>
        <color theme="1"/>
        <rFont val="Arial"/>
      </rPr>
      <t xml:space="preserve"> Elaboración de los Instrumentos para control y consulta del Archivo Municipal.</t>
    </r>
  </si>
  <si>
    <r>
      <rPr>
        <b/>
        <sz val="11"/>
        <color theme="1"/>
        <rFont val="Arial"/>
      </rPr>
      <t xml:space="preserve">PICCE: </t>
    </r>
    <r>
      <rPr>
        <sz val="11"/>
        <color theme="1"/>
        <rFont val="Arial"/>
      </rPr>
      <t>Porcentaje de instrumentos de control y consulta elaborados</t>
    </r>
    <r>
      <rPr>
        <b/>
        <sz val="11"/>
        <color theme="1"/>
        <rFont val="Arial"/>
      </rPr>
      <t xml:space="preserve"> </t>
    </r>
  </si>
  <si>
    <t>UNIDAD DE MEDIDA DEL     INDICADOR:    
Porcentaje.
UNIDAD DE MEDIDA DE LA VARIABLE:    
Instrumento de Control y consultas.</t>
  </si>
  <si>
    <r>
      <rPr>
        <b/>
        <sz val="14"/>
        <color theme="1"/>
        <rFont val="Arial"/>
      </rPr>
      <t xml:space="preserve">Justificacion Trimestral: </t>
    </r>
    <r>
      <rPr>
        <sz val="14"/>
        <color theme="1"/>
        <rFont val="Arial"/>
      </rPr>
      <t>En esta actividad de Instrumentos de control y consulta elaborados, no se realizo ninguna actividad en este cuarto trimestre, debido a que no se recibio ninguna solicitud en esta area de Archivo ya que los instrumentos de control y consulta solo se valida al inicio de año fiscal.</t>
    </r>
  </si>
  <si>
    <r>
      <rPr>
        <b/>
        <sz val="11"/>
        <color theme="1"/>
        <rFont val="Arial"/>
      </rPr>
      <t>3.1.1.1.14.4</t>
    </r>
    <r>
      <rPr>
        <sz val="11"/>
        <color theme="1"/>
        <rFont val="Arial"/>
      </rPr>
      <t xml:space="preserve"> Capacitaciónes desarrolladas a las unidades administravias en materia de gestión documental y administración de los archivos.</t>
    </r>
  </si>
  <si>
    <r>
      <rPr>
        <b/>
        <sz val="11"/>
        <color theme="1"/>
        <rFont val="Arial"/>
      </rPr>
      <t>PAMAT:</t>
    </r>
    <r>
      <rPr>
        <sz val="11"/>
        <color theme="1"/>
        <rFont val="Arial"/>
      </rPr>
      <t xml:space="preserve"> Porcentaje de capacitaciones en materia de archivo de tramite.</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</si>
  <si>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Numero de Asesorias de archivo en tramite.</t>
    </r>
  </si>
  <si>
    <r>
      <rPr>
        <b/>
        <sz val="14"/>
        <color theme="1"/>
        <rFont val="Arial"/>
      </rPr>
      <t xml:space="preserve">Justificacion Trimestral: </t>
    </r>
    <r>
      <rPr>
        <sz val="14"/>
        <color theme="1"/>
        <rFont val="Arial"/>
      </rPr>
      <t>Se aumento el volumen de  la capacitacion por unidades administrativas por tema que se realizo una capacitacion masiva el mes de julio (transferencias primarias y nomeclaturas codificadas). Obteniendo un porcentaje del 1630.00% en este cuarto trimestre.</t>
    </r>
  </si>
  <si>
    <r>
      <rPr>
        <b/>
        <sz val="11"/>
        <color theme="1"/>
        <rFont val="Arial"/>
      </rPr>
      <t>3.1.1.1.14.5</t>
    </r>
    <r>
      <rPr>
        <sz val="11"/>
        <color theme="1"/>
        <rFont val="Arial"/>
      </rPr>
      <t xml:space="preserve"> Eliminación de Documentos de apoyo informativo.</t>
    </r>
  </si>
  <si>
    <r>
      <rPr>
        <b/>
        <sz val="11"/>
        <color theme="1"/>
        <rFont val="Arial"/>
      </rPr>
      <t>PEDAI: P</t>
    </r>
    <r>
      <rPr>
        <sz val="11"/>
        <color theme="1"/>
        <rFont val="Arial"/>
      </rPr>
      <t>orcentaje de eliminación de Documentos de Apoyo informativo.</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</si>
  <si>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Numero de eliminación de documentos de apoyo informativo.</t>
    </r>
  </si>
  <si>
    <r>
      <rPr>
        <b/>
        <sz val="14"/>
        <color theme="1"/>
        <rFont val="Arial"/>
      </rPr>
      <t xml:space="preserve">Justificacion Trimestral: </t>
    </r>
    <r>
      <rPr>
        <sz val="14"/>
        <color theme="1"/>
        <rFont val="Arial"/>
      </rPr>
      <t>No se alcanzó la meta por el tema que solo dos unidades administrativas  solicitaron para el seguimiento de la eliminacion de copias y bitacoras por lo que se obtiene un 20.00% de avance en este cuarto trimestre</t>
    </r>
  </si>
  <si>
    <r>
      <rPr>
        <b/>
        <sz val="11"/>
        <color theme="1"/>
        <rFont val="Arial"/>
      </rPr>
      <t>3.1.1.1.14.6</t>
    </r>
    <r>
      <rPr>
        <sz val="11"/>
        <color theme="1"/>
        <rFont val="Arial"/>
      </rPr>
      <t xml:space="preserve"> Visitas agendadas a las unidades administrativas para el proceso de baja documental.</t>
    </r>
  </si>
  <si>
    <r>
      <rPr>
        <b/>
        <sz val="11"/>
        <color theme="1"/>
        <rFont val="Arial"/>
      </rPr>
      <t>PVAUAPBD: P</t>
    </r>
    <r>
      <rPr>
        <sz val="11"/>
        <color theme="1"/>
        <rFont val="Arial"/>
      </rPr>
      <t>orcentaje de visitas agendadas a las unidades administrativas para el proceso de baja documental.</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</si>
  <si>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Numero de visitas agendadas a las unidades administrativas para baja.</t>
    </r>
  </si>
  <si>
    <r>
      <rPr>
        <b/>
        <sz val="14"/>
        <color theme="1"/>
        <rFont val="Arial"/>
      </rPr>
      <t xml:space="preserve">JJustificacion Trimestral: </t>
    </r>
    <r>
      <rPr>
        <sz val="14"/>
        <color theme="1"/>
        <rFont val="Arial"/>
      </rPr>
      <t xml:space="preserve">En esta actividad se solicitaron 11 visitas agendadas a las unidades administrativas para el proceso de bajas documental de las 20 programadas, las cuales se encuentran en proceso ante las areas administrativas. Obteniendo un avance del 55.00% para este cuarto trimestre.
</t>
    </r>
  </si>
  <si>
    <r>
      <rPr>
        <b/>
        <sz val="11"/>
        <color theme="1"/>
        <rFont val="Arial"/>
      </rPr>
      <t xml:space="preserve">3.1.1.1.14.7 </t>
    </r>
    <r>
      <rPr>
        <sz val="11"/>
        <color theme="1"/>
        <rFont val="Arial"/>
      </rPr>
      <t>Total de Bajas documentales concluidas (Actas de baja documental)</t>
    </r>
  </si>
  <si>
    <r>
      <rPr>
        <b/>
        <sz val="11"/>
        <color theme="1"/>
        <rFont val="Arial"/>
      </rPr>
      <t xml:space="preserve">PTBDC: </t>
    </r>
    <r>
      <rPr>
        <sz val="11"/>
        <color theme="1"/>
        <rFont val="Arial"/>
      </rPr>
      <t>Porcentaje de Total de Bajas documentales concluidas (Actas de baja documental).</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</si>
  <si>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 xml:space="preserve">Numero Total de Bajas documentales concluidas (Actas de baja documental).  </t>
    </r>
  </si>
  <si>
    <r>
      <rPr>
        <b/>
        <sz val="14"/>
        <color theme="1"/>
        <rFont val="Arial"/>
      </rPr>
      <t xml:space="preserve">Justificacion Trimestral: </t>
    </r>
    <r>
      <rPr>
        <sz val="14"/>
        <color theme="1"/>
        <rFont val="Arial"/>
      </rPr>
      <t>En esta actividad de bajas documentales concluidas con actas de baja, no se realizaron ninguna en este trimestre, ya que no hubo solicitudes.</t>
    </r>
  </si>
  <si>
    <r>
      <rPr>
        <b/>
        <sz val="11"/>
        <color theme="1"/>
        <rFont val="Arial"/>
      </rPr>
      <t>3.1.1.1.14.8</t>
    </r>
    <r>
      <rPr>
        <sz val="11"/>
        <color theme="1"/>
        <rFont val="Arial"/>
      </rPr>
      <t xml:space="preserve"> Asesorias en materia de bajas documentales.</t>
    </r>
  </si>
  <si>
    <t>PAMBD: Porcentaje de Asesorias en materia de bajas documentales.</t>
  </si>
  <si>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 xml:space="preserve">Numero Total de Asesorias en materia de bajas documentales. </t>
    </r>
    <r>
      <rPr>
        <b/>
        <sz val="11"/>
        <color theme="1"/>
        <rFont val="Arial"/>
      </rPr>
      <t xml:space="preserve">   </t>
    </r>
  </si>
  <si>
    <r>
      <rPr>
        <b/>
        <sz val="14"/>
        <color theme="1"/>
        <rFont val="Arial"/>
      </rPr>
      <t xml:space="preserve">Justificacion Trimestral:  </t>
    </r>
    <r>
      <rPr>
        <sz val="14"/>
        <color theme="1"/>
        <rFont val="Arial"/>
      </rPr>
      <t>En esta actividad se dieron 15 asesorias en materia de bajas documentales de las 50 programadas para este trimestre y que fueron solicitadas por las areas administrativas. Obteniendo un 30% de avance trimestral.</t>
    </r>
  </si>
  <si>
    <r>
      <rPr>
        <b/>
        <sz val="11"/>
        <color theme="1"/>
        <rFont val="Arial"/>
      </rPr>
      <t>3.1.1.1.14.9</t>
    </r>
    <r>
      <rPr>
        <sz val="11"/>
        <color theme="1"/>
        <rFont val="Arial"/>
      </rPr>
      <t xml:space="preserve"> Exposición y actividades historicas en eventos.</t>
    </r>
  </si>
  <si>
    <r>
      <rPr>
        <b/>
        <sz val="11"/>
        <color theme="1"/>
        <rFont val="Arial"/>
      </rPr>
      <t xml:space="preserve">PAMBD: </t>
    </r>
    <r>
      <rPr>
        <sz val="11"/>
        <color theme="1"/>
        <rFont val="Arial"/>
      </rPr>
      <t>Porcentaje de Exposiciónes y actividades historicas en eventos.</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</si>
  <si>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 xml:space="preserve">Numero Total de Total de Exposiciónes y actividades historicas en eventos. </t>
    </r>
    <r>
      <rPr>
        <b/>
        <sz val="11"/>
        <color theme="1"/>
        <rFont val="Arial"/>
      </rPr>
      <t xml:space="preserve">   </t>
    </r>
  </si>
  <si>
    <r>
      <rPr>
        <b/>
        <sz val="14"/>
        <color theme="1"/>
        <rFont val="Arial"/>
      </rPr>
      <t xml:space="preserve">Justificacion Trimestral: </t>
    </r>
    <r>
      <rPr>
        <sz val="14"/>
        <color theme="1"/>
        <rFont val="Arial"/>
      </rPr>
      <t>En esta actividad no se realizó ninguna exposicion y/o  actividades historicas en eventos, obteniendo un 0.00% de avance trimestral.</t>
    </r>
  </si>
  <si>
    <r>
      <rPr>
        <b/>
        <sz val="11"/>
        <color theme="1"/>
        <rFont val="Arial"/>
      </rPr>
      <t xml:space="preserve">3.1.1.1.14.10 </t>
    </r>
    <r>
      <rPr>
        <sz val="11"/>
        <color theme="1"/>
        <rFont val="Arial"/>
      </rPr>
      <t xml:space="preserve"> Visitas guidas a escuelas públicas.</t>
    </r>
  </si>
  <si>
    <r>
      <rPr>
        <b/>
        <sz val="11"/>
        <color theme="1"/>
        <rFont val="Arial"/>
      </rPr>
      <t xml:space="preserve">PVGEP: </t>
    </r>
    <r>
      <rPr>
        <sz val="11"/>
        <color theme="1"/>
        <rFont val="Arial"/>
      </rPr>
      <t>Porcentaje de Visitas de Guidas a Escuelas Públicas.</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</si>
  <si>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 xml:space="preserve">Numero Total de Visitas Guiadas a Escuelas Públicas.    </t>
    </r>
  </si>
  <si>
    <r>
      <rPr>
        <b/>
        <sz val="14"/>
        <color theme="1"/>
        <rFont val="Arial"/>
      </rPr>
      <t xml:space="preserve">Justificacion Trimestral: </t>
    </r>
    <r>
      <rPr>
        <sz val="14"/>
        <color theme="1"/>
        <rFont val="Arial"/>
      </rPr>
      <t>En esta actividad no se realizo ninguna visita guiada a Escuelas Publicas, ya que no se cuenta con los programas ni el personal adecuado para esta encomienda. Por el cual en este cuarto trimestre se obtiene el 0.00% en el tema de Visitas guiadas.</t>
    </r>
  </si>
  <si>
    <r>
      <rPr>
        <b/>
        <sz val="11"/>
        <color theme="1"/>
        <rFont val="Arial"/>
      </rPr>
      <t>3.1.1.1.14.11</t>
    </r>
    <r>
      <rPr>
        <sz val="11"/>
        <color theme="1"/>
        <rFont val="Arial"/>
      </rPr>
      <t xml:space="preserve"> Servicios de Prestamo y Consulta al Público</t>
    </r>
  </si>
  <si>
    <r>
      <rPr>
        <b/>
        <sz val="11"/>
        <color theme="1"/>
        <rFont val="Arial"/>
      </rPr>
      <t>PVGEP:</t>
    </r>
    <r>
      <rPr>
        <sz val="11"/>
        <color theme="1"/>
        <rFont val="Arial"/>
      </rPr>
      <t xml:space="preserve"> Porcentaje de Servicios de Prestamo y Consulta al Público</t>
    </r>
    <r>
      <rPr>
        <b/>
        <sz val="11"/>
        <color theme="1"/>
        <rFont val="Arial"/>
      </rPr>
      <t>.</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</si>
  <si>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Numero Total de Servicios de Prestamo y Consulta al Público..</t>
    </r>
  </si>
  <si>
    <r>
      <rPr>
        <b/>
        <sz val="14"/>
        <color theme="1"/>
        <rFont val="Arial"/>
      </rPr>
      <t xml:space="preserve">Justificacion Trimestral: </t>
    </r>
    <r>
      <rPr>
        <sz val="14"/>
        <color theme="1"/>
        <rFont val="Arial"/>
      </rPr>
      <t xml:space="preserve">En esta actividad se dió 2 de los 3 servicios programados para el prestamo y consulta al publico en las oficinas de esta dirección; por el cual en este cuarto trimestre se obtiene el 66.67 % ya que no se tiene tanta influencia al publico en esta area de Archivo.  </t>
    </r>
  </si>
  <si>
    <r>
      <rPr>
        <b/>
        <sz val="11"/>
        <color theme="1"/>
        <rFont val="Arial"/>
      </rPr>
      <t>3.1.1.1.14.12</t>
    </r>
    <r>
      <rPr>
        <sz val="11"/>
        <color theme="1"/>
        <rFont val="Arial"/>
      </rPr>
      <t xml:space="preserve"> Impartición de asesorias a las Unidades Administrativas en materia de Archivo de tramite.</t>
    </r>
  </si>
  <si>
    <r>
      <rPr>
        <b/>
        <sz val="11"/>
        <color theme="1"/>
        <rFont val="Arial"/>
      </rPr>
      <t xml:space="preserve">PCAI: </t>
    </r>
    <r>
      <rPr>
        <sz val="11"/>
        <color theme="1"/>
        <rFont val="Arial"/>
      </rPr>
      <t xml:space="preserve">Porcentaje de las capacitaciones en materia de archivo impartidas. </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</si>
  <si>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Capacitaciones en materia de archivo.</t>
    </r>
  </si>
  <si>
    <r>
      <rPr>
        <b/>
        <sz val="14"/>
        <color theme="1"/>
        <rFont val="Arial"/>
      </rPr>
      <t xml:space="preserve">Justificacion Trimestral: </t>
    </r>
    <r>
      <rPr>
        <sz val="14"/>
        <color theme="1"/>
        <rFont val="Arial"/>
      </rPr>
      <t>En esta actividad se realizaron 17 asesorías en materia de archivo de trámite externa e interna, aumenta más la cantidad de unidades administrativas asesoradas por motivo de las actualizaciones de acuerdo al reglamento de archivo. Obteniendo un avance del 21.25% para este trimestre.</t>
    </r>
  </si>
  <si>
    <r>
      <rPr>
        <b/>
        <sz val="11"/>
        <color theme="1"/>
        <rFont val="Arial"/>
      </rPr>
      <t xml:space="preserve">3.1.1.1.14.13 </t>
    </r>
    <r>
      <rPr>
        <sz val="11"/>
        <color theme="1"/>
        <rFont val="Arial"/>
      </rPr>
      <t>Sesiones del Grupo Interdisciplinario</t>
    </r>
  </si>
  <si>
    <r>
      <rPr>
        <b/>
        <sz val="11"/>
        <color theme="1"/>
        <rFont val="Arial"/>
      </rPr>
      <t xml:space="preserve">PSGI: </t>
    </r>
    <r>
      <rPr>
        <sz val="11"/>
        <color theme="1"/>
        <rFont val="Arial"/>
      </rPr>
      <t xml:space="preserve">Porcentaje de sesiones del grupo interdisciplinario, Extraordinarias y Ordinarias.  </t>
    </r>
  </si>
  <si>
    <r>
      <rPr>
        <b/>
        <sz val="11"/>
        <color theme="1"/>
        <rFont val="Arial"/>
      </rPr>
      <t xml:space="preserve">UNIDAD DE MEDIDA DEL INDICADOR: Porcentaje.
UNIDAD DE MEDIDA DE LA VARIABLE:                              </t>
    </r>
    <r>
      <rPr>
        <sz val="11"/>
        <color theme="1"/>
        <rFont val="Arial"/>
      </rPr>
      <t>Capacitaciones en materia de archivo.</t>
    </r>
  </si>
  <si>
    <r>
      <rPr>
        <b/>
        <sz val="14"/>
        <color theme="1"/>
        <rFont val="Arial"/>
      </rPr>
      <t xml:space="preserve">Justificacion Trimestral: </t>
    </r>
    <r>
      <rPr>
        <sz val="14"/>
        <color theme="1"/>
        <rFont val="Arial"/>
      </rPr>
      <t>En esta actividad se realizó una Sesion del Grupo Interdisciplinario, . Por el cual en este cuarto trimestre se obtiene el 100.00% de avance a lo programado trimestralmente.</t>
    </r>
    <r>
      <rPr>
        <b/>
        <sz val="14"/>
        <color theme="1"/>
        <rFont val="Arial"/>
      </rPr>
      <t xml:space="preserve">
</t>
    </r>
  </si>
  <si>
    <t>Componente
(Dirección General de Protección Civil  )</t>
  </si>
  <si>
    <t>3.1.1.1.15 Acciones realizadas para mitigar los riesgos y proteger a la población y establecimientos comerciales con medidas de seguridad.</t>
  </si>
  <si>
    <r>
      <rPr>
        <b/>
        <sz val="11"/>
        <color theme="1"/>
        <rFont val="Arial"/>
      </rPr>
      <t>PARPMR</t>
    </r>
    <r>
      <rPr>
        <sz val="11"/>
        <color theme="1"/>
        <rFont val="Arial"/>
      </rPr>
      <t>: Porcentaje de acciones realizadas para la mitigación de los riesgos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</si>
  <si>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mitigacion de riesgos
</t>
    </r>
  </si>
  <si>
    <r>
      <rPr>
        <b/>
        <sz val="14"/>
        <color theme="1"/>
        <rFont val="Arial"/>
      </rPr>
      <t xml:space="preserve">Justificacion Trimestral:
</t>
    </r>
    <r>
      <rPr>
        <sz val="14"/>
        <color theme="1"/>
        <rFont val="Arial"/>
      </rPr>
      <t>Este indicador tiene como meta anual realizar 1,198,639 acciones para mitigar riesgos. En este trimestre se realizaron 161.424 de las 282,289 estimadas. El porcentaje alcanzado fue del 57.18% esto debido al esfuerzo coordinado de la dependencia a travez de la implementación de objetivos y acciones en materia de Protección Civil.</t>
    </r>
  </si>
  <si>
    <r>
      <rPr>
        <b/>
        <sz val="11"/>
        <color theme="1"/>
        <rFont val="Arial"/>
      </rPr>
      <t xml:space="preserve">3.1.1.1.15.1 </t>
    </r>
    <r>
      <rPr>
        <sz val="11"/>
        <color theme="1"/>
        <rFont val="Arial"/>
      </rPr>
      <t>Difusión en los medios de comunicación las prevenciones y alertas de siniestros por efectos naturales y humanos.</t>
    </r>
  </si>
  <si>
    <r>
      <rPr>
        <b/>
        <sz val="11"/>
        <color theme="1"/>
        <rFont val="Arial"/>
      </rPr>
      <t>PSD</t>
    </r>
    <r>
      <rPr>
        <sz val="11"/>
        <color theme="1"/>
        <rFont val="Arial"/>
      </rPr>
      <t xml:space="preserve">: Porcentaje de spots difundidos por medio de redes sociales.
</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</si>
  <si>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Spots  </t>
    </r>
  </si>
  <si>
    <r>
      <rPr>
        <b/>
        <sz val="14"/>
        <color theme="1"/>
        <rFont val="Arial"/>
      </rPr>
      <t xml:space="preserve">Justificacion Trimestral:
</t>
    </r>
    <r>
      <rPr>
        <sz val="14"/>
        <color theme="1"/>
        <rFont val="Arial"/>
      </rPr>
      <t>Este indicador tiene como meta anual difundir 4,414 spots. En este trimestre se difundieron 1,842 de los 1,103 spots estimados. El porcentaje alcanzado fue del 167.00% esto debido a que durante los meses de noviembre y diciembre se reforzaron las campañar por dias festivos y temporada vacasional, continuando con prevenciónes para evitar accidentes.</t>
    </r>
  </si>
  <si>
    <r>
      <rPr>
        <b/>
        <sz val="11"/>
        <color theme="1"/>
        <rFont val="Arial"/>
      </rPr>
      <t xml:space="preserve">3.1.1.1.15.2 </t>
    </r>
    <r>
      <rPr>
        <sz val="11"/>
        <color theme="1"/>
        <rFont val="Arial"/>
      </rPr>
      <t xml:space="preserve">Capacitación a la población de diferentes sectores en materia de Protección Civil. </t>
    </r>
  </si>
  <si>
    <r>
      <rPr>
        <b/>
        <sz val="11"/>
        <color theme="1"/>
        <rFont val="Arial"/>
      </rPr>
      <t>PPC:</t>
    </r>
    <r>
      <rPr>
        <sz val="11"/>
        <color theme="1"/>
        <rFont val="Arial"/>
      </rPr>
      <t xml:space="preserve"> Porcentaje de personas capacitadas.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</si>
  <si>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Personas capacitadas</t>
    </r>
  </si>
  <si>
    <r>
      <rPr>
        <b/>
        <sz val="14"/>
        <color theme="1"/>
        <rFont val="Arial"/>
      </rPr>
      <t xml:space="preserve">Justificacion Trimestral:
</t>
    </r>
    <r>
      <rPr>
        <sz val="14"/>
        <color theme="1"/>
        <rFont val="Arial"/>
      </rPr>
      <t>Este indicador tiene como meta anual capacitar a 3,008 personas. En este trimestre se capacitaron 597 de los 752 estimados. El porcentaje alcanzado fue del 79.39% esto debido a que las solicitudes de capcitación estan en función de las solicitudes de renovación de tramites como parte de los requisto de la Anuencia de Protección civil.</t>
    </r>
  </si>
  <si>
    <r>
      <rPr>
        <b/>
        <sz val="11"/>
        <color theme="1"/>
        <rFont val="Arial"/>
      </rPr>
      <t xml:space="preserve">3.1.1.1.15.3 </t>
    </r>
    <r>
      <rPr>
        <sz val="11"/>
        <color theme="1"/>
        <rFont val="Arial"/>
      </rPr>
      <t>Evaluación de guardavidas en materia de seguridad acuática.</t>
    </r>
  </si>
  <si>
    <r>
      <rPr>
        <b/>
        <sz val="11"/>
        <color theme="1"/>
        <rFont val="Arial"/>
      </rPr>
      <t>PGE</t>
    </r>
    <r>
      <rPr>
        <sz val="11"/>
        <color theme="1"/>
        <rFont val="Arial"/>
      </rPr>
      <t>:Porcentaje de Guardavidas Evaluados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</si>
  <si>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Guardavidas Evaluados</t>
    </r>
  </si>
  <si>
    <r>
      <rPr>
        <b/>
        <sz val="14"/>
        <color theme="1"/>
        <rFont val="Arial"/>
      </rPr>
      <t xml:space="preserve">Justificacion Trimestral:
</t>
    </r>
    <r>
      <rPr>
        <sz val="14"/>
        <color theme="1"/>
        <rFont val="Arial"/>
      </rPr>
      <t>Este indicador tiene como meta anual evaluar a 419 guaravidas. En este trimestre se evaluaron 33 de los 150 estimados. El porcentaje alcanzado fue del 22.00% esto debido a que la cantidad de guardavidas evaluados esta en función de las solicitudes recibidas, observandose que el primer trimestre tuvo mas actividad de lo esperado, se espera que los guardavidas que no han acudido a su evaluación, la soliciten el primer trimestre del proximo año.</t>
    </r>
  </si>
  <si>
    <r>
      <rPr>
        <b/>
        <sz val="11"/>
        <color theme="1"/>
        <rFont val="Arial"/>
      </rPr>
      <t xml:space="preserve">3.1.1.1.15.4 </t>
    </r>
    <r>
      <rPr>
        <sz val="11"/>
        <color theme="1"/>
        <rFont val="Arial"/>
      </rPr>
      <t>Elaboración de Dictámenes Aprobatorios (anuencias) a comercios de bajo, mediano y alto riesgo.</t>
    </r>
  </si>
  <si>
    <r>
      <rPr>
        <b/>
        <sz val="11"/>
        <color theme="1"/>
        <rFont val="Arial"/>
      </rPr>
      <t>PDAE</t>
    </r>
    <r>
      <rPr>
        <sz val="11"/>
        <color theme="1"/>
        <rFont val="Arial"/>
      </rPr>
      <t>: Porcentaje de dictámenes aprobatorios entregados  de bajo, mediano y alto riesgo.</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</si>
  <si>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Dictámenes aprobatorios</t>
    </r>
  </si>
  <si>
    <r>
      <rPr>
        <b/>
        <sz val="14"/>
        <color theme="1"/>
        <rFont val="Arial"/>
      </rPr>
      <t xml:space="preserve">Justificacion Trimestral:
</t>
    </r>
    <r>
      <rPr>
        <sz val="14"/>
        <color theme="1"/>
        <rFont val="Arial"/>
      </rPr>
      <t>Este indicador tiene como meta anual emitir 19,786 dictámenes aprobatorios de bajo, mediano y alto riesgo. En este trimestre se tramitaron 1,409 de los 4,448 estimados. El porcentaje alcanzado fue del 31.68% esto debido a que los dictámenes estan en función de la solicitud de alta y/o renovación de los contribuyentes, pudiendose observar una mayor actividad durante el primer trimestre, estas anuencias son de establecimentos de nuevo ingreso así como de los que aun no se logran regularizar por ejercicio de año fiscal.</t>
    </r>
  </si>
  <si>
    <r>
      <rPr>
        <b/>
        <sz val="11"/>
        <color theme="1"/>
        <rFont val="Arial"/>
      </rPr>
      <t xml:space="preserve">3.1.1.1.15.5 </t>
    </r>
    <r>
      <rPr>
        <sz val="11"/>
        <color theme="1"/>
        <rFont val="Arial"/>
      </rPr>
      <t>Evaluación de Programas Internos de Protección Civil.</t>
    </r>
  </si>
  <si>
    <r>
      <rPr>
        <b/>
        <sz val="11"/>
        <color theme="1"/>
        <rFont val="Arial"/>
      </rPr>
      <t>PPIE:</t>
    </r>
    <r>
      <rPr>
        <sz val="11"/>
        <color theme="1"/>
        <rFont val="Arial"/>
      </rPr>
      <t xml:space="preserve"> Porcentaje de programas internos evaluados de los diversos locales comerciales.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</si>
  <si>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Programas internos</t>
    </r>
  </si>
  <si>
    <r>
      <rPr>
        <b/>
        <sz val="14"/>
        <color theme="1"/>
        <rFont val="Arial"/>
      </rPr>
      <t xml:space="preserve">Justificacion Trimestral:
</t>
    </r>
    <r>
      <rPr>
        <sz val="14"/>
        <color theme="1"/>
        <rFont val="Arial"/>
      </rPr>
      <t>Este indicador tiene como meta anual evaluar a 6,112 programas internos. Este trimestre se evluaron 1,501 de los 1,528 programas internos. El porcentaje alcanzado fue del 98.23% esto debido a que la revisión y evaluación de Programas Internos de Protección Civil, esta en función de las solicitudes presentadas por los contrinuyentes.</t>
    </r>
  </si>
  <si>
    <r>
      <rPr>
        <b/>
        <sz val="11"/>
        <color theme="1"/>
        <rFont val="Arial"/>
      </rPr>
      <t xml:space="preserve">3.1.1.1.15.6 </t>
    </r>
    <r>
      <rPr>
        <sz val="11"/>
        <color theme="1"/>
        <rFont val="Arial"/>
      </rPr>
      <t>Elaboración de inspecciones a comercios de mediano y alto riesgo.</t>
    </r>
  </si>
  <si>
    <r>
      <rPr>
        <b/>
        <sz val="11"/>
        <color theme="1"/>
        <rFont val="Arial"/>
      </rPr>
      <t xml:space="preserve">PIRC: </t>
    </r>
    <r>
      <rPr>
        <sz val="11"/>
        <color theme="1"/>
        <rFont val="Arial"/>
      </rPr>
      <t xml:space="preserve">Porcentaje de inspecciones realizadas a comercios de mediano y alto riesgo. </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</si>
  <si>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Inspecciones </t>
    </r>
  </si>
  <si>
    <r>
      <rPr>
        <b/>
        <sz val="14"/>
        <color theme="1"/>
        <rFont val="Arial"/>
      </rPr>
      <t xml:space="preserve">Justificacion Trimestral:
</t>
    </r>
    <r>
      <rPr>
        <sz val="14"/>
        <color theme="1"/>
        <rFont val="Arial"/>
      </rPr>
      <t>Este indicador tiene como meta anual realizar 6,112 inspecciones. En este trimestre se realizaron 252 de los 1,528 estimadas. El porcentaje alcanzado fue del 16.49% esto debido a que el modulo digital de inspecinones se encuentra en su primera fase, en la cual se buscad etectar errores y mejoras de plataforma.</t>
    </r>
  </si>
  <si>
    <r>
      <rPr>
        <b/>
        <sz val="11"/>
        <color theme="1"/>
        <rFont val="Arial"/>
      </rPr>
      <t>3.1.1.1.15.7</t>
    </r>
    <r>
      <rPr>
        <sz val="11"/>
        <color theme="1"/>
        <rFont val="Arial"/>
      </rPr>
      <t xml:space="preserve"> Evaluación de simulacros en ámbito privado y público.</t>
    </r>
  </si>
  <si>
    <r>
      <rPr>
        <b/>
        <sz val="11"/>
        <color theme="1"/>
        <rFont val="Arial"/>
      </rPr>
      <t xml:space="preserve">PSPPE: </t>
    </r>
    <r>
      <rPr>
        <sz val="11"/>
        <color theme="1"/>
        <rFont val="Arial"/>
      </rPr>
      <t>Porcentaje de simulacros públicos y provados evaluados.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</si>
  <si>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Simulacros</t>
    </r>
  </si>
  <si>
    <r>
      <rPr>
        <b/>
        <sz val="14"/>
        <color theme="1"/>
        <rFont val="Arial"/>
      </rPr>
      <t xml:space="preserve">Justificacion Trimestral:
</t>
    </r>
    <r>
      <rPr>
        <sz val="14"/>
        <color theme="1"/>
        <rFont val="Arial"/>
      </rPr>
      <t>Este indicador tiene como meta anual evaluar 4,522 simulacros públicos y privados. En este trimestre se realizaron 1,501 de los 1,132 estimados. El porcentaje alcanzado fue del 132.60% esto demuestra el interes de la ciudadanía y los contribuyentes sobre el estar preparados aunte una eventualidad que pudiese presentarse, siguiendo los protocolos de actuación, con el fin de salvaguardar la vida humana.</t>
    </r>
  </si>
  <si>
    <r>
      <rPr>
        <b/>
        <sz val="11"/>
        <color theme="1"/>
        <rFont val="Arial"/>
      </rPr>
      <t xml:space="preserve">3.1.1.1.15.8 </t>
    </r>
    <r>
      <rPr>
        <sz val="11"/>
        <color theme="1"/>
        <rFont val="Arial"/>
      </rPr>
      <t>Registro de prestadores de servicios autorizados en materia de Protección Civil</t>
    </r>
  </si>
  <si>
    <r>
      <rPr>
        <b/>
        <sz val="11"/>
        <color theme="1"/>
        <rFont val="Arial"/>
      </rPr>
      <t xml:space="preserve">PPSA: </t>
    </r>
    <r>
      <rPr>
        <sz val="11"/>
        <color theme="1"/>
        <rFont val="Arial"/>
      </rPr>
      <t xml:space="preserve">Porcentaje de prestadores de servicio autorizados </t>
    </r>
  </si>
  <si>
    <r>
      <rPr>
        <b/>
        <sz val="11"/>
        <color theme="1"/>
        <rFont val="Arial"/>
      </rPr>
      <t>UNIDAD DE MEDIDA DEL INDICADOR:</t>
    </r>
    <r>
      <rPr>
        <sz val="11"/>
        <color theme="1"/>
        <rFont val="Arial"/>
      </rPr>
      <t xml:space="preserve">
Porcentaje
</t>
    </r>
    <r>
      <rPr>
        <b/>
        <sz val="11"/>
        <color theme="1"/>
        <rFont val="Arial"/>
      </rPr>
      <t xml:space="preserve">UNIDAD DE MEDIDA DE LAS VARIABLES:
</t>
    </r>
    <r>
      <rPr>
        <sz val="11"/>
        <color theme="1"/>
        <rFont val="Arial"/>
      </rPr>
      <t>Prestadores de servicio</t>
    </r>
  </si>
  <si>
    <r>
      <rPr>
        <b/>
        <sz val="14"/>
        <color theme="1"/>
        <rFont val="Arial"/>
      </rPr>
      <t xml:space="preserve">Justificacion Trimestral:
</t>
    </r>
    <r>
      <rPr>
        <sz val="14"/>
        <color theme="1"/>
        <rFont val="Arial"/>
      </rPr>
      <t>Este indicador tiene como meta anual autorizar 184 prestadores de servicio. En este trimestre se realizaron 2 de los 0 estimados. El porcentaje alcanzado fue del 100% esto debido a que el registro tiene una vigencia anual fiscal, la mayoria de los registros son solicitados en el 1er y 2do trimestre.</t>
    </r>
  </si>
  <si>
    <r>
      <rPr>
        <b/>
        <sz val="11"/>
        <color theme="1"/>
        <rFont val="Arial"/>
      </rPr>
      <t>3.1.1.1.15.9</t>
    </r>
    <r>
      <rPr>
        <sz val="11"/>
        <color theme="1"/>
        <rFont val="Arial"/>
      </rPr>
      <t xml:space="preserve"> Atención de reportes de  emergencias en materia de gestión integral de riesgos y de protección civil. </t>
    </r>
  </si>
  <si>
    <r>
      <rPr>
        <b/>
        <sz val="11"/>
        <color theme="1"/>
        <rFont val="Arial"/>
      </rPr>
      <t>PREA:</t>
    </r>
    <r>
      <rPr>
        <sz val="11"/>
        <color theme="1"/>
        <rFont val="Arial"/>
      </rPr>
      <t xml:space="preserve"> Porcentaje de reportes de emergencia atendidos.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</si>
  <si>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Reporte de emergencias</t>
    </r>
  </si>
  <si>
    <r>
      <rPr>
        <b/>
        <sz val="14"/>
        <color theme="1"/>
        <rFont val="Arial"/>
      </rPr>
      <t xml:space="preserve">Justificacion Trimestral:
</t>
    </r>
    <r>
      <rPr>
        <sz val="14"/>
        <color theme="1"/>
        <rFont val="Arial"/>
      </rPr>
      <t>Este indicador tiene como meta anual atender 530 reportes de emergencia. En este trimestre se atendieron 64 de los 132 estimados. El porcentaje alcanzado fue del 48.48% esto debido a que las atenciones se encuentran en virtud de los reportes de emergencias del Centro de control 911.</t>
    </r>
  </si>
  <si>
    <r>
      <rPr>
        <b/>
        <sz val="11"/>
        <color theme="1"/>
        <rFont val="Arial"/>
      </rPr>
      <t xml:space="preserve">3.1.1.1.15.10 </t>
    </r>
    <r>
      <rPr>
        <sz val="11"/>
        <color theme="1"/>
        <rFont val="Arial"/>
      </rPr>
      <t>Atención médica prehospitalaria a personas ocasionadas por incidencias reportadas.</t>
    </r>
  </si>
  <si>
    <r>
      <rPr>
        <b/>
        <sz val="11"/>
        <color theme="1"/>
        <rFont val="Arial"/>
      </rPr>
      <t>PPAM</t>
    </r>
    <r>
      <rPr>
        <sz val="11"/>
        <color theme="1"/>
        <rFont val="Arial"/>
      </rPr>
      <t>: Porcentaja de personas con atención médica</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</si>
  <si>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Personas atendidas</t>
    </r>
  </si>
  <si>
    <r>
      <rPr>
        <b/>
        <sz val="14"/>
        <color theme="1"/>
        <rFont val="Arial"/>
      </rPr>
      <t xml:space="preserve">Justificacion Trimestral:
</t>
    </r>
    <r>
      <rPr>
        <sz val="14"/>
        <color theme="1"/>
        <rFont val="Arial"/>
      </rPr>
      <t>Este indicador tiene como meta anual atender 420 personas en materia prehospitalaria. En este trimestre se atendieron 421 de los 98 estimadas. El porcentaje alcanzado fue del 429.59% esto debido a que esta Dirección General firmo un convenio de colaboración con SESA (Agosto 2025) en el que le fueron asignadas 4 ambulancias, para un totald de 5 ambulancias en funcionamiento las cuales cubren 3 turnos de manera diária.</t>
    </r>
  </si>
  <si>
    <r>
      <rPr>
        <b/>
        <sz val="11"/>
        <color theme="1"/>
        <rFont val="Arial"/>
      </rPr>
      <t>3.1.1.1.15.11</t>
    </r>
    <r>
      <rPr>
        <sz val="11"/>
        <color theme="1"/>
        <rFont val="Arial"/>
      </rPr>
      <t xml:space="preserve"> Supervisión  y atención a eventos públicos y privado de cualquier índole.</t>
    </r>
  </si>
  <si>
    <r>
      <rPr>
        <b/>
        <sz val="11"/>
        <color theme="1"/>
        <rFont val="Arial"/>
      </rPr>
      <t>PEPPS:</t>
    </r>
    <r>
      <rPr>
        <sz val="11"/>
        <color theme="1"/>
        <rFont val="Arial"/>
      </rPr>
      <t xml:space="preserve"> Porcentaje de eventos públicos y privados supervisados.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</si>
  <si>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Eventos Públicos y privados</t>
    </r>
  </si>
  <si>
    <r>
      <rPr>
        <b/>
        <sz val="14"/>
        <color theme="1"/>
        <rFont val="Arial"/>
      </rPr>
      <t xml:space="preserve">Justificacion Trimestral:
</t>
    </r>
    <r>
      <rPr>
        <sz val="14"/>
        <color theme="1"/>
        <rFont val="Arial"/>
      </rPr>
      <t>Este indicador tiene como meta anual supervisar 478 eventos públicos y privados. En este trimestre se supervisaron de los 190 de 121 estimados. El porcentaje alcanzado fue del 157.02% esto debido a que en el municipio se han realizado mas eventos públicos y privados que lo esperado.</t>
    </r>
  </si>
  <si>
    <r>
      <rPr>
        <b/>
        <sz val="11"/>
        <color theme="1"/>
        <rFont val="Arial"/>
      </rPr>
      <t xml:space="preserve">3.1.1.1.15.12 </t>
    </r>
    <r>
      <rPr>
        <sz val="11"/>
        <color theme="1"/>
        <rFont val="Arial"/>
      </rPr>
      <t>Verificación de refugios temporale con motivo de la temporada de Fenómenos Hidrometeorológicos.</t>
    </r>
  </si>
  <si>
    <r>
      <rPr>
        <b/>
        <sz val="11"/>
        <color theme="1"/>
        <rFont val="Arial"/>
      </rPr>
      <t>PRTV:</t>
    </r>
    <r>
      <rPr>
        <sz val="11"/>
        <color theme="1"/>
        <rFont val="Arial"/>
      </rPr>
      <t xml:space="preserve"> Porcentaje  de refugios temporales verificados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</si>
  <si>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Refugios temporales</t>
    </r>
  </si>
  <si>
    <r>
      <rPr>
        <b/>
        <sz val="14"/>
        <color theme="1"/>
        <rFont val="Arial"/>
      </rPr>
      <t xml:space="preserve">Justificacion Trimestral:
</t>
    </r>
    <r>
      <rPr>
        <sz val="14"/>
        <color theme="1"/>
        <rFont val="Arial"/>
      </rPr>
      <t>Este indicador tiene como meta revisar 190 refugios temporales. En este trimestre se revisaron 14 de los 0 estimados. El porcentaje alcanzado fue del 100.00% esto debido a que la temporada de refugios temporales concluye en el mes de noviembre y no se presento ningún sistema meteorológico que afecte el municipio.</t>
    </r>
  </si>
  <si>
    <r>
      <rPr>
        <b/>
        <sz val="11"/>
        <color theme="1"/>
        <rFont val="Arial"/>
      </rPr>
      <t xml:space="preserve">3.1.1.1.15.13 </t>
    </r>
    <r>
      <rPr>
        <sz val="11"/>
        <color theme="1"/>
        <rFont val="Arial"/>
      </rPr>
      <t>Implementación de operativos con motivo a los diversos fenómenos naturales y antrópicos</t>
    </r>
  </si>
  <si>
    <r>
      <rPr>
        <b/>
        <sz val="11"/>
        <color theme="1"/>
        <rFont val="Arial"/>
      </rPr>
      <t>POI:</t>
    </r>
    <r>
      <rPr>
        <sz val="11"/>
        <color theme="1"/>
        <rFont val="Arial"/>
      </rPr>
      <t xml:space="preserve"> Porcentaje de operativos implementados.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</si>
  <si>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Operativos implementados</t>
    </r>
  </si>
  <si>
    <r>
      <rPr>
        <b/>
        <sz val="14"/>
        <color theme="1"/>
        <rFont val="Arial"/>
      </rPr>
      <t xml:space="preserve">Justificacion Trimestral:
</t>
    </r>
    <r>
      <rPr>
        <sz val="14"/>
        <color theme="1"/>
        <rFont val="Arial"/>
      </rPr>
      <t>Este indicador tiene como meta anual implementar 51 operativos. En este trimestre se implementarion 8 de los 13 estimados. El porcentaje alcanzado fue del 61.54% estos corresponden a operativos por manifestasciones, recorridos por temas de pirotecnia y por tempora vacasional de invierno.</t>
    </r>
  </si>
  <si>
    <r>
      <rPr>
        <b/>
        <sz val="11"/>
        <color theme="1"/>
        <rFont val="Arial"/>
      </rPr>
      <t xml:space="preserve">3.1.1.1.15.14 </t>
    </r>
    <r>
      <rPr>
        <sz val="11"/>
        <color theme="1"/>
        <rFont val="Arial"/>
      </rPr>
      <t>Implementación de salvamentos, rescates y primeros auxilios en playas, cenotes y lagunas en el municipio.</t>
    </r>
  </si>
  <si>
    <r>
      <rPr>
        <b/>
        <sz val="11"/>
        <color theme="1"/>
        <rFont val="Arial"/>
      </rPr>
      <t>PSRPI:</t>
    </r>
    <r>
      <rPr>
        <sz val="11"/>
        <color theme="1"/>
        <rFont val="Arial"/>
      </rPr>
      <t xml:space="preserve"> Porcentaje de salvamentos, rescates y primeros auxilios implementados en las playas, cenotes y lagunas. </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</si>
  <si>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Salvamentos, rescates y primeros auxilios</t>
    </r>
  </si>
  <si>
    <r>
      <rPr>
        <b/>
        <sz val="14"/>
        <color theme="1"/>
        <rFont val="Arial"/>
      </rPr>
      <t xml:space="preserve">Justificacion Trimestral:
</t>
    </r>
    <r>
      <rPr>
        <sz val="14"/>
        <color theme="1"/>
        <rFont val="Arial"/>
      </rPr>
      <t>Este indicador tiene como meta anual la implementación de 207 salvamentos, rescates y primeros auxilios en las playas y cuerpos de agua. En este trimestre se llevaron a cabo 62 de los 56 estimados. El porcentaje alcanzado fue del 110.71% esto debido a que se presentaron mayores incidencias por motvo de la temporada vacacional.</t>
    </r>
  </si>
  <si>
    <r>
      <rPr>
        <b/>
        <sz val="11"/>
        <color theme="1"/>
        <rFont val="Arial"/>
      </rPr>
      <t xml:space="preserve">3.1.1.1.15.15 </t>
    </r>
    <r>
      <rPr>
        <sz val="11"/>
        <color theme="1"/>
        <rFont val="Arial"/>
      </rPr>
      <t>Ejecución de acciones preventivas de manera permanente en las diversas playas, en beneficio a la ciudadanía.</t>
    </r>
  </si>
  <si>
    <r>
      <rPr>
        <b/>
        <sz val="11"/>
        <color theme="1"/>
        <rFont val="Arial"/>
      </rPr>
      <t>PAPB</t>
    </r>
    <r>
      <rPr>
        <sz val="11"/>
        <color theme="1"/>
        <rFont val="Arial"/>
      </rPr>
      <t>: Porcentaje acciones preventivas brindadas a la población benitojuarense y vacacionistas.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</si>
  <si>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acciones preventivas </t>
    </r>
  </si>
  <si>
    <r>
      <rPr>
        <b/>
        <sz val="14"/>
        <color theme="1"/>
        <rFont val="Arial"/>
      </rPr>
      <t xml:space="preserve">Justificacion Trimestral:
</t>
    </r>
    <r>
      <rPr>
        <sz val="14"/>
        <color theme="1"/>
        <rFont val="Arial"/>
      </rPr>
      <t>Este indicador tiene como meta anual brindar 1,151,660 acciones preventivas a los benitojuarences  vacacionistas . En este trimestre se realizarón 153,498 de 271,092 acciones preventidas brindadas. El porcentaje alcanzado fue del 56.62% esto en función al numero de vacacionistas que visitan las playas públicas.</t>
    </r>
  </si>
  <si>
    <r>
      <rPr>
        <b/>
        <sz val="11"/>
        <color theme="1"/>
        <rFont val="Arial"/>
      </rPr>
      <t xml:space="preserve">3.1.1.1.15.16 </t>
    </r>
    <r>
      <rPr>
        <sz val="11"/>
        <color theme="1"/>
        <rFont val="Arial"/>
      </rPr>
      <t>Atención a quejas ciudadanas en materia de protección civil.</t>
    </r>
  </si>
  <si>
    <r>
      <rPr>
        <b/>
        <sz val="11"/>
        <color theme="1"/>
        <rFont val="Arial"/>
      </rPr>
      <t>PQCA:</t>
    </r>
    <r>
      <rPr>
        <sz val="11"/>
        <color theme="1"/>
        <rFont val="Arial"/>
      </rPr>
      <t xml:space="preserve"> Porcentaje de quejas ciudadanas atendidas.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</si>
  <si>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Quejas ciudadanas </t>
    </r>
  </si>
  <si>
    <r>
      <rPr>
        <b/>
        <sz val="14"/>
        <color theme="1"/>
        <rFont val="Arial"/>
      </rPr>
      <t xml:space="preserve">Justificacion Trimestral:
</t>
    </r>
    <r>
      <rPr>
        <sz val="14"/>
        <color theme="1"/>
        <rFont val="Arial"/>
      </rPr>
      <t>Este indicador tiene como meta anual atender 544 quejas ciudadanas. En este trimestre se atendieron 30 de las 136 estimadas. El porcentaje alcanzado fue del 22.06% esto debido a que durante este trimestre se recibieron menos solicitudes de atención ciudadana.</t>
    </r>
  </si>
  <si>
    <r>
      <rPr>
        <b/>
        <sz val="11"/>
        <color theme="1"/>
        <rFont val="Arial"/>
      </rPr>
      <t>3.1.1.1.15.17</t>
    </r>
    <r>
      <rPr>
        <sz val="11"/>
        <color theme="1"/>
        <rFont val="Arial"/>
      </rPr>
      <t xml:space="preserve"> Integración de los diversos Comités Operativos Especializados en Materia de Protección Civil</t>
    </r>
  </si>
  <si>
    <r>
      <rPr>
        <b/>
        <sz val="11"/>
        <color theme="1"/>
        <rFont val="Arial"/>
      </rPr>
      <t xml:space="preserve">PDCI: </t>
    </r>
    <r>
      <rPr>
        <sz val="11"/>
        <color theme="1"/>
        <rFont val="Arial"/>
      </rPr>
      <t>Porcentaje de los diversos comités integrados</t>
    </r>
  </si>
  <si>
    <r>
      <rPr>
        <b/>
        <sz val="11"/>
        <color theme="1"/>
        <rFont val="Arial"/>
      </rPr>
      <t xml:space="preserve">UNIDAD DE MEDIDA DEL INDICADOR:  </t>
    </r>
    <r>
      <rPr>
        <sz val="11"/>
        <color theme="1"/>
        <rFont val="Arial"/>
      </rPr>
      <t xml:space="preserve">
Porcentaje
</t>
    </r>
    <r>
      <rPr>
        <b/>
        <sz val="11"/>
        <color theme="1"/>
        <rFont val="Arial"/>
      </rPr>
      <t>UNIDAD DE MEDIDA DE LAS VARIABLES:</t>
    </r>
    <r>
      <rPr>
        <sz val="11"/>
        <color theme="1"/>
        <rFont val="Arial"/>
      </rPr>
      <t xml:space="preserve">
 Comités  </t>
    </r>
  </si>
  <si>
    <r>
      <rPr>
        <b/>
        <sz val="14"/>
        <color theme="1"/>
        <rFont val="Arial"/>
      </rPr>
      <t xml:space="preserve">Justificacion Trimestral:
</t>
    </r>
    <r>
      <rPr>
        <sz val="14"/>
        <color theme="1"/>
        <rFont val="Arial"/>
      </rPr>
      <t>Este indicador tiene como meta anual realizar 2 instalaciones de comité. En este trimestre se realizó 0 de las 0 instalaciones programada. El porcentaje alcanzado fue del 100.00% esto debido a que no se tienen programasdas instalaciones de comités durante este periodo.</t>
    </r>
  </si>
  <si>
    <t>ELABORÓ
Leyla Zarai de la Fuente Zárate
Dirección de Enlace Institucional</t>
  </si>
  <si>
    <t>REVISÓ
Lic. José Fernando Díaz Nuñez
Dirección General de Planeación de la DGPM</t>
  </si>
  <si>
    <t xml:space="preserve">AUTORIZÓ
Pablo Gutiérrez Fernández
Secretario General del Ayuntamiento </t>
  </si>
  <si>
    <t>SEGUIMIENTO A LA EJECUCIÓN DEL PRESUPUESTO AUTORIZADO</t>
  </si>
  <si>
    <t>UNIDAD ADMINISTRATIVA</t>
  </si>
  <si>
    <t>PRESUPUESTO ANUAL AUTORIZADO 2025</t>
  </si>
  <si>
    <t>PRESUPUESTO A EJERCER POR TRIMESTRE</t>
  </si>
  <si>
    <t xml:space="preserve">PRESUPUESTO EJERCIDO POR TRIMESTRE </t>
  </si>
  <si>
    <t>PORCENTAJE DEL PRESUPUESTO EJERCIDO  POR TRIMESTRE</t>
  </si>
  <si>
    <t>PORCENTAJE DEL PRESUPUESTO ANUAL EJERCIDO</t>
  </si>
  <si>
    <t>JUSTIFICACION TRIMESTRAL Y ANUAL DE AVANCE DE RESULTADOS 2025</t>
  </si>
  <si>
    <t>TRIMESTRE 1 2025</t>
  </si>
  <si>
    <t>TRIMESTRE 2 2025</t>
  </si>
  <si>
    <t>TRIMESTRE 3 2025</t>
  </si>
  <si>
    <t>TRIMESTRE 4 2025</t>
  </si>
  <si>
    <t xml:space="preserve">OFICINA DE LA SECRETARIA GENERAL </t>
  </si>
  <si>
    <t>COORDINACIÓN DE APOYO INTERINSTITUCIONAL COMO AUTORIDAD TRANSMISORA PARA LA BÚSQUEDA DE PERSONAS NO LOCALIZADAS.</t>
  </si>
  <si>
    <t>NO TIENE</t>
  </si>
  <si>
    <t>DIRECCIÓN GENERAL DE LA COORDINACION GENERAL ADMINISTRATIVA</t>
  </si>
  <si>
    <r>
      <rPr>
        <b/>
        <sz val="11"/>
        <color theme="1"/>
        <rFont val="Calibri"/>
      </rPr>
      <t>Jutificación trimestral:</t>
    </r>
    <r>
      <rPr>
        <sz val="11"/>
        <color theme="1"/>
        <rFont val="Calibri"/>
      </rPr>
      <t xml:space="preserve">  Alcanzo una meta del 105.06% del presupuesto ejercido del tercer trimestre.                                         </t>
    </r>
    <r>
      <rPr>
        <b/>
        <sz val="11"/>
        <color theme="1"/>
        <rFont val="Calibri"/>
      </rPr>
      <t xml:space="preserve">Justificación anual: </t>
    </r>
    <r>
      <rPr>
        <sz val="11"/>
        <color theme="1"/>
        <rFont val="Calibri"/>
      </rPr>
      <t>Se alcanzó un 94.73%  sobre la meta anual.</t>
    </r>
  </si>
  <si>
    <t>DIRECCION DE LA COORDINACIÓN DE REGISTRO CIVIL</t>
  </si>
  <si>
    <t>DIRECCIÓN DE DERECHOS HUMANOS Y GRUPOS VULNERABLES</t>
  </si>
  <si>
    <t>Justificación trimestral: En este cuarto trimestre se rebasó lo programado, porque se solicito recalendarización para poder solicitar papelería y artículos de papelería.</t>
  </si>
  <si>
    <t>DIRECCIÓN GENERAL DE ASUNTOS JURIDICOS</t>
  </si>
  <si>
    <t>DIRECCIÓN GENERAL DE JUZGADOS CIVICOS</t>
  </si>
  <si>
    <t>Justificación trimestral: Se alcanzo un avance del 36.71% en lo que va del tercer trimestre.
Justificación anual: Se ejercio amitad de año un 36.71% sobre la meta con un saldo a favor a esta midad de año de 63.99%</t>
  </si>
  <si>
    <t xml:space="preserve">CENTRO DE RETENCIÓN Y SANCIONES ADMINISTRATIVAS </t>
  </si>
  <si>
    <t>DIRECCIÓN GENERAL DE GOBIERNO</t>
  </si>
  <si>
    <t>321.889.86</t>
  </si>
  <si>
    <t>SIPPINA</t>
  </si>
  <si>
    <t xml:space="preserve">DIRECCIÓN GENERAL DE TRANSPORTE Y VIALIDAD </t>
  </si>
  <si>
    <t>DIRECCIÓN GENERAL DEL H. CUERPO DE BOMBEROS</t>
  </si>
  <si>
    <t>DIRECCION GENERAL DE LA UNIDAD TECNICA JURIDICA</t>
  </si>
  <si>
    <t>2 042,049.25</t>
  </si>
  <si>
    <t>DIRECCIÓN GENERAL DE ARCHIVO</t>
  </si>
  <si>
    <t>DIRECCIÓN GENERAL DE PROTECCIÓN CIVIL</t>
  </si>
  <si>
    <t xml:space="preserve">TOTAL </t>
  </si>
  <si>
    <t>Justificación trimestral:
Justificación anual:</t>
  </si>
  <si>
    <t>EJEMPLO</t>
  </si>
  <si>
    <t>APOYO INSTITUCIONAL BUSQUEDA DE PERSONAS</t>
  </si>
  <si>
    <t>DIRECCION DE LA COORDINACION DE REGISTRO CIVIL</t>
  </si>
  <si>
    <r>
      <rPr>
        <b/>
        <sz val="11"/>
        <color theme="1"/>
        <rFont val="Calibri"/>
      </rPr>
      <t xml:space="preserve">Justificacion Trimestral: 
</t>
    </r>
    <r>
      <rPr>
        <sz val="11"/>
        <color theme="1"/>
        <rFont val="Calibri"/>
      </rPr>
      <t xml:space="preserve">En este Trimestre se ejerció $89,942.98, alcanzando un 113.51%; ya que para el mes de julio se solicito una ampliación presupuestal para el pago de un Servicio de actualización de protocolos.  </t>
    </r>
    <r>
      <rPr>
        <b/>
        <sz val="11"/>
        <color theme="1"/>
        <rFont val="Calibri"/>
      </rPr>
      <t xml:space="preserve">
Justificación Anual: 
</t>
    </r>
    <r>
      <rPr>
        <sz val="11"/>
        <color theme="1"/>
        <rFont val="Calibri"/>
      </rPr>
      <t xml:space="preserve">Se alcanzó el 89.78% de avance anual ejercido. </t>
    </r>
  </si>
  <si>
    <t>$214,51.23</t>
  </si>
  <si>
    <r>
      <rPr>
        <b/>
        <sz val="11"/>
        <color theme="1"/>
        <rFont val="Calibri"/>
      </rPr>
      <t xml:space="preserve">Justificación trimestral: </t>
    </r>
    <r>
      <rPr>
        <sz val="11"/>
        <color theme="1"/>
        <rFont val="Calibri"/>
      </rPr>
      <t xml:space="preserve">En el tercer trimestre se ejercierón $227,554.13 para un 6.74 % de avance.
</t>
    </r>
    <r>
      <rPr>
        <b/>
        <sz val="11"/>
        <color theme="1"/>
        <rFont val="Calibri"/>
      </rPr>
      <t xml:space="preserve">
Justificación anual: </t>
    </r>
    <r>
      <rPr>
        <sz val="11"/>
        <color theme="1"/>
        <rFont val="Calibri"/>
      </rPr>
      <t>Se alcanzó  el 39.26% de avance anual ejercido.</t>
    </r>
  </si>
  <si>
    <r>
      <rPr>
        <b/>
        <sz val="11"/>
        <color theme="1"/>
        <rFont val="Calibri"/>
      </rPr>
      <t xml:space="preserve">Justificación trimestral: </t>
    </r>
    <r>
      <rPr>
        <sz val="11"/>
        <color theme="1"/>
        <rFont val="Calibri"/>
      </rPr>
      <t>Se alcanzo un avance del 36.71% en lo que va del tercer trimestre.</t>
    </r>
    <r>
      <rPr>
        <b/>
        <sz val="11"/>
        <color theme="1"/>
        <rFont val="Calibri"/>
      </rPr>
      <t xml:space="preserve">
Justificación anual: </t>
    </r>
    <r>
      <rPr>
        <sz val="11"/>
        <color theme="1"/>
        <rFont val="Calibri"/>
      </rPr>
      <t>Se ejercio amitad de año un 36.71% sobre la meta con un saldo a favor a esta midad de año de 63.99%</t>
    </r>
  </si>
  <si>
    <t xml:space="preserve">CENTRO DE RETENCION Y SANCIONES ADMINISTRATIVAS </t>
  </si>
  <si>
    <r>
      <rPr>
        <b/>
        <sz val="11"/>
        <color theme="1"/>
        <rFont val="Calibri"/>
      </rPr>
      <t xml:space="preserve">Justificación trimestral: </t>
    </r>
    <r>
      <rPr>
        <sz val="11"/>
        <color theme="1"/>
        <rFont val="Calibri"/>
      </rPr>
      <t>En este trimestre se alcanzo un avance del 54.81 % que equivale a $242,643.64</t>
    </r>
    <r>
      <rPr>
        <b/>
        <sz val="11"/>
        <color theme="1"/>
        <rFont val="Calibri"/>
      </rPr>
      <t xml:space="preserve">
Justificación anual: </t>
    </r>
    <r>
      <rPr>
        <sz val="11"/>
        <color theme="1"/>
        <rFont val="Calibri"/>
      </rPr>
      <t>se ejercio a lo que va del año el 137.39% sobre la meta.</t>
    </r>
  </si>
  <si>
    <r>
      <rPr>
        <b/>
        <sz val="11"/>
        <color theme="1"/>
        <rFont val="Calibri"/>
      </rPr>
      <t xml:space="preserve">Justificación trimestral: </t>
    </r>
    <r>
      <rPr>
        <sz val="11"/>
        <color theme="1"/>
        <rFont val="Calibri"/>
      </rPr>
      <t xml:space="preserve">Durante el tercer trimestre se ejerció un monto de $96,038.72, equivalente al 64.03% de la meta programada de $150,000.00. Este resultado obedece a una ejecución más eficiente y optimizada del gasto, lo que permitió atender las necesidades prioritarias del periodo mediante un uso responsable de los recursos, sin comprometer la calidad de las acciones realizadas.
</t>
    </r>
    <r>
      <rPr>
        <b/>
        <sz val="11"/>
        <color theme="1"/>
        <rFont val="Calibri"/>
      </rPr>
      <t xml:space="preserve">
Justificación anual: </t>
    </r>
    <r>
      <rPr>
        <sz val="11"/>
        <color theme="1"/>
        <rFont val="Calibri"/>
      </rPr>
      <t>Al cierre del tercer trimestre se registra un gasto acumulado de $280,616.10, equivalente al 62.36% del presupuesto anual de $600,000.00. Este comportamiento refleja un manejo ordenado y eficiente de los recursos, asegurando la disponibilidad suficiente de presupuesto para atender las metas programadas en el cuarto trimestre.</t>
    </r>
  </si>
  <si>
    <r>
      <rPr>
        <b/>
        <sz val="11"/>
        <color theme="1"/>
        <rFont val="Calibri"/>
      </rPr>
      <t>Justificación trimestral:</t>
    </r>
    <r>
      <rPr>
        <sz val="11"/>
        <color theme="1"/>
        <rFont val="Calibri"/>
      </rPr>
      <t>Durante el tercer trimestre se ejerció un monto de $1221,135.07 equivalente al 61.06% de la meta programada de $2,000,000.00. Este resultado obedece a una ejecución más eficiente y optimizada del gasto, lo que permitió atender las necesidades prioritarias del periodo mediante un uso responsable de los recursos, sin comprometer la calidad de las acciones realizadas.</t>
    </r>
    <r>
      <rPr>
        <b/>
        <sz val="11"/>
        <color theme="1"/>
        <rFont val="Calibri"/>
      </rPr>
      <t xml:space="preserve">
Justificación anual:</t>
    </r>
    <r>
      <rPr>
        <sz val="11"/>
        <color theme="1"/>
        <rFont val="Calibri"/>
      </rPr>
      <t>Al cierre del tercer trimestre se registra un gasto acumulado de $ 4,008,458.13, equivalente al 66.81% del presupuesto anual de $8,000,000.00. Este comportamiento refleja un manejo ordenado y eficiente de los recursos, asegurando la disponibilidad suficiente de presupuesto para atender las metas programadas en el cuarto trimestre.</t>
    </r>
  </si>
  <si>
    <r>
      <rPr>
        <b/>
        <sz val="11"/>
        <color theme="1"/>
        <rFont val="Calibri"/>
      </rPr>
      <t xml:space="preserve">Justificación trimestral: </t>
    </r>
    <r>
      <rPr>
        <sz val="11"/>
        <color theme="1"/>
        <rFont val="Calibri"/>
      </rPr>
      <t>El presupuesto programado para el tercer trimestre fue ejercido, alcanzando el 100% derivado de la ejecución oportuna.</t>
    </r>
    <r>
      <rPr>
        <b/>
        <sz val="11"/>
        <color theme="1"/>
        <rFont val="Calibri"/>
      </rPr>
      <t xml:space="preserve">
Justificación anual: </t>
    </r>
    <r>
      <rPr>
        <sz val="11"/>
        <color theme="1"/>
        <rFont val="Calibri"/>
      </rPr>
      <t>Al cierre del tercer trimestre de 2025, el presupuesto autorizado fue ejercido en su totalidad, reflejando su cumplimiento del 100%.</t>
    </r>
  </si>
  <si>
    <r>
      <rPr>
        <b/>
        <sz val="11"/>
        <color theme="1"/>
        <rFont val="Calibri"/>
      </rPr>
      <t xml:space="preserve">Justificación trimestral: </t>
    </r>
    <r>
      <rPr>
        <sz val="11"/>
        <color theme="1"/>
        <rFont val="Calibri"/>
      </rPr>
      <t>En estre trimestre se ejerció $403,345.92, alcanzando un porcentaje de 20.94% de avance</t>
    </r>
    <r>
      <rPr>
        <b/>
        <sz val="11"/>
        <color theme="1"/>
        <rFont val="Calibri"/>
      </rPr>
      <t xml:space="preserve">
Justificación anual: </t>
    </r>
    <r>
      <rPr>
        <sz val="11"/>
        <color theme="1"/>
        <rFont val="Calibri"/>
      </rPr>
      <t>Se alcanzó el 81.72% de avance anueal ejercido</t>
    </r>
  </si>
  <si>
    <r>
      <rPr>
        <b/>
        <sz val="11"/>
        <color theme="1"/>
        <rFont val="Calibri"/>
      </rPr>
      <t xml:space="preserve">Justificacion Trimestral:
</t>
    </r>
    <r>
      <rPr>
        <sz val="11"/>
        <color theme="1"/>
        <rFont val="Calibri"/>
      </rPr>
      <t>Esta unidad administrativa cuentya con un presupuesto autorizado de 6,200,000.00. En este trimestre se ejercieron 439,552.03 de $ 1, 071,224.00 programado. El porcentaje alcanzado fue del 41.03% esto debido a que la comprad e material y equipo aun se encuentra en prceso de licitación.</t>
    </r>
    <r>
      <rPr>
        <b/>
        <sz val="11"/>
        <color theme="1"/>
        <rFont val="Calibri"/>
      </rPr>
      <t xml:space="preserve">
Justificación Anual: 
</t>
    </r>
    <r>
      <rPr>
        <sz val="11"/>
        <color theme="1"/>
        <rFont val="Calibri"/>
      </rPr>
      <t>Durante el ejercicio, el porcentaje alcanzado fue del 68.78 % , los gastos correientes se estan considerando de manera mensual, quedando pendiente las adquisisciones solicitadas".</t>
    </r>
  </si>
  <si>
    <t>FORMATO PARA LA PROGRAMACIÓN, SEGUIMIENTO Y EVALUACIÓN DEL AVANCE EN CUMPLIMIENTO DE METAS Y OBJETIVOS DEL PROGRAMA PRESUPUESTARIO ANUAL 2026</t>
  </si>
  <si>
    <t>CLAVE Y NOMBRE DEL PPA:</t>
  </si>
  <si>
    <t>NOMBRE DE LA DEPENDENCIA QUE ATIENDE AL PROGRAMA</t>
  </si>
  <si>
    <t>AVANCE EN CUMPLIMIENTO DE METAS TRIMESTRAL Y ANUAL ACUMULADO 2026</t>
  </si>
  <si>
    <t>META PROGRAMADA 2026</t>
  </si>
  <si>
    <t>META ALCANZADA 2026</t>
  </si>
  <si>
    <t>PORCENTAJE DE AVANCE TRIMESTRAL 2026</t>
  </si>
  <si>
    <t>PORCENTAJE DE AVANCE TRIMESTRAL ACUMULADO 2026</t>
  </si>
  <si>
    <t>JUSTIFICACION TRIMESTRAL DE AVANCE DE RESULTADOS 2026</t>
  </si>
  <si>
    <r>
      <rPr>
        <b/>
        <sz val="11"/>
        <color theme="1"/>
        <rFont val="Arial"/>
      </rPr>
      <t xml:space="preserve">3.X.1 </t>
    </r>
    <r>
      <rPr>
        <sz val="11"/>
        <color theme="1"/>
        <rFont val="Arial"/>
      </rPr>
      <t>Contribuir a la creación de una sociedad más segura y unida mediante estrategias de prevención de la violencia y el impulso de actividades que fomenten la convivencia y el bienestar social.</t>
    </r>
  </si>
  <si>
    <r>
      <rPr>
        <b/>
        <sz val="11"/>
        <color theme="1"/>
        <rFont val="Arial"/>
      </rPr>
      <t xml:space="preserve">I_TOD_PAZ: </t>
    </r>
    <r>
      <rPr>
        <sz val="11"/>
        <color theme="1"/>
        <rFont val="Arial"/>
      </rPr>
      <t xml:space="preserve">Índice de Todos por la Paz. </t>
    </r>
  </si>
  <si>
    <r>
      <rPr>
        <b/>
        <sz val="11"/>
        <color theme="1"/>
        <rFont val="Arial"/>
      </rPr>
      <t xml:space="preserve">Unidad de medida del indicador: </t>
    </r>
    <r>
      <rPr>
        <sz val="11"/>
        <color theme="1"/>
        <rFont val="Arial"/>
      </rPr>
      <t xml:space="preserve">
Porcentaje</t>
    </r>
  </si>
  <si>
    <t>No Aplica</t>
  </si>
  <si>
    <t xml:space="preserve">Justificación Trimestral:  
Se considera que no aplica para el primer trimestre del 2026, debido a que es un Índice de nueva creación para el eje 3 Todos por la Paz y que tiene una periodicidad trianual sin línea base y con una meta establecida hasta diciembre 2027, fecha en que se verificará si la meta programada se logró.
</t>
  </si>
  <si>
    <t>P.</t>
  </si>
  <si>
    <t>Unidad de Medida del Indicador:  
Unidad de Medida de la Variable:</t>
  </si>
  <si>
    <t>Justificacion Trimestral:</t>
  </si>
  <si>
    <t>C.</t>
  </si>
  <si>
    <t>A.</t>
  </si>
  <si>
    <t>ELABORÓ</t>
  </si>
  <si>
    <t>REVISÓ
Dr. Enrique E. Encalada Sánchez
Dirección de Planeación de la DGPM</t>
  </si>
  <si>
    <t>AUTORIZÓ</t>
  </si>
  <si>
    <t>PRESUPUESTO ANUAL AUTORIZADO 2026</t>
  </si>
  <si>
    <t>JUSTIFICACION TRIMESTRAL Y ANUAL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</si>
  <si>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</si>
  <si>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</si>
  <si>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</si>
  <si>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</si>
  <si>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</si>
  <si>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METAS TRIMESTRAL Y ANUAL ACUMULADO 2027</t>
  </si>
  <si>
    <t>META PROGRAMADA 2027</t>
  </si>
  <si>
    <t>META ALCANZADA 2027</t>
  </si>
  <si>
    <t>PORCENTAJE DE AVANCE TRIMESTRAL 2027</t>
  </si>
  <si>
    <t>PORCENTAJE DE AVANCE TRIMESTRAL ACUMULADO 2027</t>
  </si>
  <si>
    <t>JUSTIFICACION TRIMESTRAL DE AVANCE DE RESULTADOS 2027</t>
  </si>
  <si>
    <r>
      <rPr>
        <b/>
        <sz val="11"/>
        <color theme="1"/>
        <rFont val="Arial"/>
      </rPr>
      <t xml:space="preserve">3.X.1 </t>
    </r>
    <r>
      <rPr>
        <sz val="11"/>
        <color theme="1"/>
        <rFont val="Arial"/>
      </rPr>
      <t>Contribuir a la creación de una sociedad más segura y unida mediante estrategias de prevención de la violencia y el impulso de actividades que fomenten la convivencia y el bienestar social.</t>
    </r>
  </si>
  <si>
    <r>
      <rPr>
        <b/>
        <sz val="11"/>
        <color theme="1"/>
        <rFont val="Arial"/>
      </rPr>
      <t xml:space="preserve">I_TOD_PAZ: </t>
    </r>
    <r>
      <rPr>
        <sz val="11"/>
        <color theme="1"/>
        <rFont val="Arial"/>
      </rPr>
      <t xml:space="preserve">Índice de Todos por la Paz. </t>
    </r>
  </si>
  <si>
    <r>
      <rPr>
        <b/>
        <sz val="11"/>
        <color theme="1"/>
        <rFont val="Arial"/>
      </rPr>
      <t xml:space="preserve">Unidad de medida del indicador: </t>
    </r>
    <r>
      <rPr>
        <sz val="11"/>
        <color theme="1"/>
        <rFont val="Arial"/>
      </rPr>
      <t xml:space="preserve">
Porcentaje</t>
    </r>
  </si>
  <si>
    <t xml:space="preserve">Justificación Trimestral:  
Se considera que no aplica para el primer trimestre del 2027, debido a que es un Índice de nueva creación para el eje 3 Todos por la Paz y que tiene una periodicidad trianual sin línea base y con una meta establecida hasta diciembre 2027, fecha en que se verificará si la meta programada se logró.
</t>
  </si>
  <si>
    <t>3.1.1 Resoluciones de las demandas ciudadanas por la Secretaría General emitidas.</t>
  </si>
  <si>
    <r>
      <rPr>
        <b/>
        <sz val="11"/>
        <color theme="1"/>
        <rFont val="Arial"/>
      </rPr>
      <t xml:space="preserve">PRDC: </t>
    </r>
    <r>
      <rPr>
        <sz val="11"/>
        <color theme="1"/>
        <rFont val="Arial"/>
      </rPr>
      <t>Porcentaje de resoluciones de las demandas ciudadanas emitidas.</t>
    </r>
  </si>
  <si>
    <r>
      <rPr>
        <b/>
        <sz val="11"/>
        <color theme="1"/>
        <rFont val="Arial"/>
      </rPr>
      <t xml:space="preserve">UNIDAD DE MEDIDA DEL INDICADOR:
</t>
    </r>
    <r>
      <rPr>
        <sz val="11"/>
        <color theme="1"/>
        <rFont val="Arial"/>
      </rPr>
      <t>Porcentaje</t>
    </r>
    <r>
      <rPr>
        <b/>
        <sz val="11"/>
        <color theme="1"/>
        <rFont val="Arial"/>
      </rPr>
      <t xml:space="preserve">.
UNIDAD DE MEDIDA DE LA VARIABLE:
</t>
    </r>
    <r>
      <rPr>
        <sz val="11"/>
        <color theme="1"/>
        <rFont val="Arial"/>
      </rPr>
      <t>Resoluciones de las demandas ciudadanas.</t>
    </r>
  </si>
  <si>
    <r>
      <rPr>
        <b/>
        <sz val="11"/>
        <color theme="1"/>
        <rFont val="Arial"/>
      </rPr>
      <t xml:space="preserve">3.1.1.1 </t>
    </r>
    <r>
      <rPr>
        <sz val="11"/>
        <color theme="1"/>
        <rFont val="Arial"/>
      </rPr>
      <t>Otorgamiento de apoyos administrativos y financieros brindados a la ciudadanía.</t>
    </r>
  </si>
  <si>
    <r>
      <rPr>
        <b/>
        <sz val="11"/>
        <color theme="1"/>
        <rFont val="Arial"/>
      </rPr>
      <t xml:space="preserve">PAOC: </t>
    </r>
    <r>
      <rPr>
        <sz val="11"/>
        <color theme="1"/>
        <rFont val="Arial"/>
      </rPr>
      <t xml:space="preserve">Porcentaje de apoyos administrativos y financieros otorgados. </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</si>
  <si>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Apoyos administrativos y financieros.</t>
    </r>
  </si>
  <si>
    <r>
      <rPr>
        <b/>
        <sz val="11"/>
        <color theme="1"/>
        <rFont val="Arial"/>
      </rPr>
      <t xml:space="preserve">3.1.1.2 </t>
    </r>
    <r>
      <rPr>
        <sz val="11"/>
        <color theme="1"/>
        <rFont val="Arial"/>
      </rPr>
      <t>Gestiòn de las sesiones ordinarias llevadas acabo por cabildo</t>
    </r>
  </si>
  <si>
    <r>
      <rPr>
        <b/>
        <sz val="11"/>
        <color theme="1"/>
        <rFont val="Arial"/>
      </rPr>
      <t>PSCA:</t>
    </r>
    <r>
      <rPr>
        <sz val="11"/>
        <color theme="1"/>
        <rFont val="Arial"/>
      </rPr>
      <t xml:space="preserve"> Porcentaje de solicitudes de información de Cabildo atendidas.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</si>
  <si>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Sesiones de Cabildo.</t>
    </r>
  </si>
  <si>
    <r>
      <rPr>
        <b/>
        <sz val="11"/>
        <color theme="1"/>
        <rFont val="Arial"/>
      </rPr>
      <t xml:space="preserve">3.1.1.3 </t>
    </r>
    <r>
      <rPr>
        <sz val="11"/>
        <color theme="1"/>
        <rFont val="Arial"/>
      </rPr>
      <t>Gestión de solicitudes formuladas por la ciudadanía.</t>
    </r>
  </si>
  <si>
    <r>
      <rPr>
        <b/>
        <sz val="11"/>
        <color theme="1"/>
        <rFont val="Arial"/>
      </rPr>
      <t>PSCG:</t>
    </r>
    <r>
      <rPr>
        <sz val="11"/>
        <color theme="1"/>
        <rFont val="Arial"/>
      </rPr>
      <t xml:space="preserve"> Porcentaje de Solicitudes Ciudadanas gestionadas.</t>
    </r>
  </si>
  <si>
    <r>
      <rPr>
        <b/>
        <sz val="11"/>
        <color theme="1"/>
        <rFont val="Arial"/>
      </rPr>
      <t>UNIDAD DE MEDIDA DEL INDICADOR:</t>
    </r>
    <r>
      <rPr>
        <sz val="11"/>
        <color theme="1"/>
        <rFont val="Arial"/>
      </rPr>
      <t xml:space="preserve">
Porcentaje . 
</t>
    </r>
    <r>
      <rPr>
        <b/>
        <sz val="11"/>
        <color theme="1"/>
        <rFont val="Arial"/>
      </rPr>
      <t xml:space="preserve"> UNIDAD DE MEDIDA DE LA VARIABLE:</t>
    </r>
    <r>
      <rPr>
        <sz val="11"/>
        <color theme="1"/>
        <rFont val="Arial"/>
      </rPr>
      <t xml:space="preserve">
Solicitudes Ciudadanas.</t>
    </r>
  </si>
  <si>
    <t>Componente (Coordinación De Apoyo Iinterinstiticional Como Autoridad Transmisora Para La Búsqueda De Personas No Localizadas.)</t>
  </si>
  <si>
    <t>3.1.2 Atención a solicitudes de personas no localizadas en el municipio de Benito Juárez</t>
  </si>
  <si>
    <r>
      <rPr>
        <b/>
        <sz val="11"/>
        <color theme="1"/>
        <rFont val="Arial"/>
      </rPr>
      <t xml:space="preserve">PSNLBJ: </t>
    </r>
    <r>
      <rPr>
        <sz val="11"/>
        <color theme="1"/>
        <rFont val="Arial"/>
      </rPr>
      <t>Porcentaje de solicitudes de personas no localizadas.</t>
    </r>
  </si>
  <si>
    <t xml:space="preserve">Trimestral </t>
  </si>
  <si>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Atención a solicitude de personas no localizadas.</t>
    </r>
  </si>
  <si>
    <r>
      <rPr>
        <b/>
        <sz val="11"/>
        <color theme="1"/>
        <rFont val="Arial"/>
      </rPr>
      <t>3.1.2</t>
    </r>
    <r>
      <rPr>
        <sz val="11"/>
        <color theme="1"/>
        <rFont val="Arial"/>
      </rPr>
      <t>.</t>
    </r>
    <r>
      <rPr>
        <b/>
        <sz val="11"/>
        <color theme="1"/>
        <rFont val="Arial"/>
      </rPr>
      <t xml:space="preserve">1 </t>
    </r>
    <r>
      <rPr>
        <sz val="11"/>
        <color theme="1"/>
        <rFont val="Arial"/>
      </rPr>
      <t>Seguimiento, asesorias y acompañamiento en reportes de personas no localizadas en el municipio de Benito Juárez</t>
    </r>
  </si>
  <si>
    <r>
      <rPr>
        <b/>
        <sz val="11"/>
        <color theme="1"/>
        <rFont val="Arial"/>
      </rPr>
      <t xml:space="preserve">PSAAPNLBJ: </t>
    </r>
    <r>
      <rPr>
        <sz val="11"/>
        <color theme="1"/>
        <rFont val="Arial"/>
      </rPr>
      <t>Porcentaje de Seguimiento, asesorias y apoyo en reportes de personas no localizadas en el municipio de Benito Juárez</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</si>
  <si>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Asesorias y acompañamiento de reportes de personas no localizadas.</t>
    </r>
  </si>
  <si>
    <r>
      <rPr>
        <b/>
        <sz val="11"/>
        <color theme="1"/>
        <rFont val="Arial"/>
      </rPr>
      <t xml:space="preserve">3.1.2.2 </t>
    </r>
    <r>
      <rPr>
        <sz val="11"/>
        <color theme="1"/>
        <rFont val="Arial"/>
      </rPr>
      <t>Asistencia de Reportes de Personas No Localizadas</t>
    </r>
  </si>
  <si>
    <r>
      <rPr>
        <b/>
        <sz val="11"/>
        <color theme="1"/>
        <rFont val="Arial"/>
      </rPr>
      <t xml:space="preserve">PARPNL: </t>
    </r>
    <r>
      <rPr>
        <sz val="11"/>
        <color theme="1"/>
        <rFont val="Arial"/>
      </rPr>
      <t>Porcentaje de Asistencia de Reportes de Personas No Localizadas</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</si>
  <si>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Asistencia en reportes de personas no localizadas.</t>
    </r>
  </si>
  <si>
    <t>3.1.3 Solicitudes administrativas de las Direcciones adscritas a la Secretaría General emitidas.</t>
  </si>
  <si>
    <r>
      <rPr>
        <b/>
        <sz val="11"/>
        <color theme="1"/>
        <rFont val="Arial"/>
      </rPr>
      <t xml:space="preserve">PSAE: </t>
    </r>
    <r>
      <rPr>
        <sz val="11"/>
        <color theme="1"/>
        <rFont val="Arial"/>
      </rPr>
      <t>Porcentaje de solicitudes administrativas emitidas.</t>
    </r>
  </si>
  <si>
    <r>
      <rPr>
        <b/>
        <sz val="11"/>
        <color theme="1"/>
        <rFont val="Calibri"/>
      </rPr>
      <t>UNIDAD DE MEDIDA DEL INDICADOR:</t>
    </r>
    <r>
      <rPr>
        <sz val="11"/>
        <color theme="1"/>
        <rFont val="Calibri"/>
      </rPr>
      <t xml:space="preserve">
Porcentaje   
</t>
    </r>
    <r>
      <rPr>
        <b/>
        <sz val="11"/>
        <color theme="1"/>
        <rFont val="Calibri"/>
      </rPr>
      <t xml:space="preserve"> UNIDAD DE MEDIDA DE LA VARIABLE:</t>
    </r>
    <r>
      <rPr>
        <sz val="11"/>
        <color theme="1"/>
        <rFont val="Calibri"/>
      </rPr>
      <t xml:space="preserve">
Solicitudes administrativas.</t>
    </r>
  </si>
  <si>
    <r>
      <rPr>
        <b/>
        <sz val="11"/>
        <color theme="1"/>
        <rFont val="Arial"/>
      </rPr>
      <t>3.1.3.1</t>
    </r>
    <r>
      <rPr>
        <sz val="11"/>
        <color theme="1"/>
        <rFont val="Arial"/>
      </rPr>
      <t xml:space="preserve">Gestión en la documentación de los movimientos de personal de la Oficina de la Secretaría General. 
</t>
    </r>
  </si>
  <si>
    <r>
      <rPr>
        <b/>
        <sz val="11"/>
        <color theme="1"/>
        <rFont val="Arial"/>
      </rPr>
      <t xml:space="preserve">DGMP: </t>
    </r>
    <r>
      <rPr>
        <sz val="11"/>
        <color theme="1"/>
        <rFont val="Arial"/>
      </rPr>
      <t xml:space="preserve"> Porcentaje de Documentos de movimientos de personal gestionados.</t>
    </r>
  </si>
  <si>
    <r>
      <rPr>
        <b/>
        <sz val="11"/>
        <color theme="1"/>
        <rFont val="Arial"/>
      </rPr>
      <t>UNIDAD DE MEDIDA DEL INDICADOR:</t>
    </r>
    <r>
      <rPr>
        <sz val="11"/>
        <color theme="1"/>
        <rFont val="Arial"/>
      </rPr>
      <t xml:space="preserve">
Porcentaje   
</t>
    </r>
    <r>
      <rPr>
        <b/>
        <sz val="11"/>
        <color theme="1"/>
        <rFont val="Arial"/>
      </rPr>
      <t xml:space="preserve">
 UNIDAD DE MEDIDA DE LA VARIABLE:</t>
    </r>
    <r>
      <rPr>
        <sz val="11"/>
        <color theme="1"/>
        <rFont val="Arial"/>
      </rPr>
      <t xml:space="preserve">
Documentos de movimientos de personal.</t>
    </r>
  </si>
  <si>
    <r>
      <rPr>
        <b/>
        <sz val="11"/>
        <color theme="1"/>
        <rFont val="Arial"/>
      </rPr>
      <t xml:space="preserve">3.1.3.2 </t>
    </r>
    <r>
      <rPr>
        <sz val="11"/>
        <color theme="1"/>
        <rFont val="Arial"/>
      </rPr>
      <t>Realización de gestiones técnicas para la operación de las Direcciones Adscritas a la Oficina de la Secretaría General.</t>
    </r>
  </si>
  <si>
    <r>
      <rPr>
        <b/>
        <sz val="11"/>
        <color theme="1"/>
        <rFont val="Arial"/>
      </rPr>
      <t>PGTR:</t>
    </r>
    <r>
      <rPr>
        <sz val="11"/>
        <color theme="1"/>
        <rFont val="Arial"/>
      </rPr>
      <t xml:space="preserve"> Porcentaje de Gestiones Técnicas realizadas.</t>
    </r>
  </si>
  <si>
    <r>
      <rPr>
        <b/>
        <sz val="11"/>
        <color theme="1"/>
        <rFont val="Arial"/>
      </rPr>
      <t>UNIDAD DE MEDIDA DEL INDICADOR:</t>
    </r>
    <r>
      <rPr>
        <sz val="11"/>
        <color theme="1"/>
        <rFont val="Arial"/>
      </rPr>
      <t xml:space="preserve">
Porcentaje   
</t>
    </r>
    <r>
      <rPr>
        <b/>
        <sz val="11"/>
        <color theme="1"/>
        <rFont val="Arial"/>
      </rPr>
      <t xml:space="preserve"> UNIDAD DE MEDIDA DE LA VARIABLE:</t>
    </r>
    <r>
      <rPr>
        <sz val="11"/>
        <color theme="1"/>
        <rFont val="Arial"/>
      </rPr>
      <t xml:space="preserve">
Gestiones Técnicas.</t>
    </r>
  </si>
  <si>
    <r>
      <rPr>
        <b/>
        <sz val="11"/>
        <color theme="1"/>
        <rFont val="Arial"/>
      </rPr>
      <t xml:space="preserve">3.1.3.3 </t>
    </r>
    <r>
      <rPr>
        <sz val="11"/>
        <color theme="1"/>
        <rFont val="Arial"/>
      </rPr>
      <t>Atención de las solicitudes de   recursos materiales para abastecer a la Secretaría General y sus Direcciones Adscritas.</t>
    </r>
  </si>
  <si>
    <r>
      <rPr>
        <b/>
        <sz val="11"/>
        <color theme="1"/>
        <rFont val="Arial"/>
      </rPr>
      <t xml:space="preserve">PRMG: </t>
    </r>
    <r>
      <rPr>
        <sz val="11"/>
        <color theme="1"/>
        <rFont val="Arial"/>
      </rPr>
      <t>Porcentaje de solicitudes de recursos materiales gestionados.</t>
    </r>
  </si>
  <si>
    <r>
      <rPr>
        <b/>
        <sz val="11"/>
        <color theme="1"/>
        <rFont val="Arial"/>
      </rPr>
      <t>UNIDAD DE MEDIDA DEL INDICADOR:</t>
    </r>
    <r>
      <rPr>
        <sz val="11"/>
        <color theme="1"/>
        <rFont val="Arial"/>
      </rPr>
      <t xml:space="preserve">
Porcentaje   
</t>
    </r>
    <r>
      <rPr>
        <b/>
        <sz val="11"/>
        <color theme="1"/>
        <rFont val="Arial"/>
      </rPr>
      <t xml:space="preserve"> UNIDAD DE MEDIDA DE LA VARIABLE:</t>
    </r>
    <r>
      <rPr>
        <sz val="11"/>
        <color theme="1"/>
        <rFont val="Arial"/>
      </rPr>
      <t xml:space="preserve">
Solicitudes de Recursos Materiales. </t>
    </r>
  </si>
  <si>
    <t>JUSTIFICACION TRIMESTRAL Y ANUAL DE AVANCE DE RESULTADOS 2027</t>
  </si>
  <si>
    <t>Componente
(Coordinación del Registro Civil)</t>
  </si>
  <si>
    <t>3.1.4 Actos registrales constitutivos o modificativos del Estado Civil de la población benitojuarense, garantizando el derecho a la igualdad entre mujeres y hombres inscritos.</t>
  </si>
  <si>
    <r>
      <rPr>
        <b/>
        <sz val="11"/>
        <color theme="1"/>
        <rFont val="Arial"/>
      </rPr>
      <t xml:space="preserve">PARI: </t>
    </r>
    <r>
      <rPr>
        <sz val="11"/>
        <color theme="1"/>
        <rFont val="Arial"/>
      </rPr>
      <t>Porcentaje de actos registrales inscritos</t>
    </r>
  </si>
  <si>
    <r>
      <rPr>
        <b/>
        <sz val="11"/>
        <color theme="1"/>
        <rFont val="Arial"/>
      </rPr>
      <t xml:space="preserve">UNIDAD DE MEDIDA DEL INDICADOR:
</t>
    </r>
    <r>
      <rPr>
        <sz val="11"/>
        <color theme="1"/>
        <rFont val="Arial"/>
      </rPr>
      <t xml:space="preserve">Porcentaje.
 </t>
    </r>
    <r>
      <rPr>
        <b/>
        <sz val="11"/>
        <color theme="1"/>
        <rFont val="Arial"/>
      </rPr>
      <t xml:space="preserve">        
UNIDAD DE MEDIDA DE LA VARIABLE
</t>
    </r>
    <r>
      <rPr>
        <sz val="11"/>
        <color theme="1"/>
        <rFont val="Arial"/>
      </rPr>
      <t>Actos Registrales.</t>
    </r>
  </si>
  <si>
    <t>TRIMESTRE 1 2027</t>
  </si>
  <si>
    <t>TRIMESTRE 2 2027</t>
  </si>
  <si>
    <t>TRIMESTRE 3 2027</t>
  </si>
  <si>
    <t>TRIMESTRE 4 2027</t>
  </si>
  <si>
    <r>
      <rPr>
        <b/>
        <sz val="11"/>
        <color theme="1"/>
        <rFont val="Arial"/>
      </rPr>
      <t xml:space="preserve">3.1.4.1 </t>
    </r>
    <r>
      <rPr>
        <sz val="11"/>
        <color theme="1"/>
        <rFont val="Arial"/>
      </rPr>
      <t>Adquisición de herramientas tecnológicas del Registro Civil.</t>
    </r>
  </si>
  <si>
    <r>
      <rPr>
        <b/>
        <sz val="11"/>
        <color theme="1"/>
        <rFont val="Arial"/>
      </rPr>
      <t xml:space="preserve">PAECE: </t>
    </r>
    <r>
      <rPr>
        <sz val="11"/>
        <color theme="1"/>
        <rFont val="Arial"/>
      </rPr>
      <t xml:space="preserve">Porcentaje de adquisición de equipos de cómputo y electrónicos.     </t>
    </r>
    <r>
      <rPr>
        <b/>
        <sz val="11"/>
        <color theme="1"/>
        <rFont val="Arial"/>
      </rPr>
      <t xml:space="preserve"> </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</si>
  <si>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Equipos de cómputo y electrónicos.</t>
    </r>
  </si>
  <si>
    <r>
      <rPr>
        <b/>
        <sz val="11"/>
        <color theme="1"/>
        <rFont val="Arial"/>
      </rPr>
      <t xml:space="preserve">3.1.4.2 </t>
    </r>
    <r>
      <rPr>
        <sz val="11"/>
        <color theme="1"/>
        <rFont val="Arial"/>
      </rPr>
      <t>Incremento en la adquisición de formatos valorados Adquiridos.</t>
    </r>
  </si>
  <si>
    <r>
      <rPr>
        <b/>
        <sz val="11"/>
        <color theme="1"/>
        <rFont val="Arial"/>
      </rPr>
      <t>PFVA:</t>
    </r>
    <r>
      <rPr>
        <sz val="11"/>
        <color theme="1"/>
        <rFont val="Arial"/>
      </rPr>
      <t xml:space="preserve"> Porcentaje de formatos valoradas  adquiridas. </t>
    </r>
  </si>
  <si>
    <r>
      <rPr>
        <b/>
        <sz val="11"/>
        <color theme="1"/>
        <rFont val="Arial"/>
      </rPr>
      <t xml:space="preserve">UNIDAD DE MEDIDA DEL INDICADOR:
</t>
    </r>
    <r>
      <rPr>
        <sz val="11"/>
        <color theme="1"/>
        <rFont val="Arial"/>
      </rPr>
      <t xml:space="preserve">Porcentaje.
</t>
    </r>
    <r>
      <rPr>
        <b/>
        <sz val="11"/>
        <color theme="1"/>
        <rFont val="Arial"/>
      </rPr>
      <t xml:space="preserve">
UNIDAD DE MEDIDA DE LA VARIABLE:
</t>
    </r>
    <r>
      <rPr>
        <sz val="11"/>
        <color theme="1"/>
        <rFont val="Arial"/>
      </rPr>
      <t>Formatos valorados.</t>
    </r>
  </si>
  <si>
    <r>
      <rPr>
        <b/>
        <sz val="11"/>
        <color theme="1"/>
        <rFont val="Arial"/>
      </rPr>
      <t xml:space="preserve">3.1.4.3 </t>
    </r>
    <r>
      <rPr>
        <sz val="11"/>
        <color theme="1"/>
        <rFont val="Arial"/>
      </rPr>
      <t>Capacitación al personal del Registro Civil.</t>
    </r>
  </si>
  <si>
    <r>
      <rPr>
        <b/>
        <sz val="11"/>
        <color theme="1"/>
        <rFont val="Arial"/>
      </rPr>
      <t xml:space="preserve">PPC: </t>
    </r>
    <r>
      <rPr>
        <sz val="11"/>
        <color theme="1"/>
        <rFont val="Arial"/>
      </rPr>
      <t xml:space="preserve">Porcentaje de personal del Registro Civil capacitado.  </t>
    </r>
    <r>
      <rPr>
        <b/>
        <sz val="11"/>
        <color theme="1"/>
        <rFont val="Arial"/>
      </rPr>
      <t xml:space="preserve">           </t>
    </r>
  </si>
  <si>
    <r>
      <rPr>
        <b/>
        <sz val="11"/>
        <color theme="1"/>
        <rFont val="Arial"/>
      </rPr>
      <t>UNIDAD DE MEDIDA DEL INDICADOR:</t>
    </r>
    <r>
      <rPr>
        <sz val="11"/>
        <color theme="1"/>
        <rFont val="Arial"/>
      </rPr>
      <t xml:space="preserve">
Porcentaje.
</t>
    </r>
    <r>
      <rPr>
        <b/>
        <sz val="11"/>
        <color theme="1"/>
        <rFont val="Arial"/>
      </rPr>
      <t xml:space="preserve">UNIDAD DE MEDIDA DE LA VARIABLE: </t>
    </r>
    <r>
      <rPr>
        <sz val="11"/>
        <color theme="1"/>
        <rFont val="Arial"/>
      </rPr>
      <t xml:space="preserve">
Personal del Registro Civil capacitado</t>
    </r>
  </si>
  <si>
    <r>
      <rPr>
        <b/>
        <sz val="11"/>
        <color theme="1"/>
        <rFont val="Arial"/>
      </rPr>
      <t xml:space="preserve">3.1.4.4 </t>
    </r>
    <r>
      <rPr>
        <sz val="11"/>
        <color theme="1"/>
        <rFont val="Arial"/>
      </rPr>
      <t>Mejoramiento de las instalaciones del Registro Civil.</t>
    </r>
  </si>
  <si>
    <r>
      <rPr>
        <b/>
        <sz val="11"/>
        <color theme="1"/>
        <rFont val="Arial"/>
      </rPr>
      <t>PIRM:</t>
    </r>
    <r>
      <rPr>
        <sz val="11"/>
        <color theme="1"/>
        <rFont val="Arial"/>
      </rPr>
      <t xml:space="preserve"> Porcentaje de instalaciones del Registro Civil mejoradas.                  </t>
    </r>
  </si>
  <si>
    <r>
      <rPr>
        <b/>
        <sz val="11"/>
        <color theme="1"/>
        <rFont val="Arial"/>
      </rPr>
      <t>UNIDAD DE MEDIDA DEL INDICADOR</t>
    </r>
    <r>
      <rPr>
        <sz val="11"/>
        <color theme="1"/>
        <rFont val="Arial"/>
      </rPr>
      <t xml:space="preserve">
Porcentaje.
</t>
    </r>
    <r>
      <rPr>
        <b/>
        <sz val="11"/>
        <color theme="1"/>
        <rFont val="Arial"/>
      </rPr>
      <t xml:space="preserve">UNIDAD DE MEDIDA DE LA VARIABLE:
</t>
    </r>
    <r>
      <rPr>
        <sz val="11"/>
        <color theme="1"/>
        <rFont val="Arial"/>
      </rPr>
      <t>Instalaciones del Registro Civil.</t>
    </r>
  </si>
  <si>
    <t>Componente
(Direccion de Derechos Humanos y Grupo Vulnerables)</t>
  </si>
  <si>
    <t>3.1.5  Atención a quejas y recomendaciones en materia de Derechos Humanos emitidas por las instituciones defensoras de los derechos humanos.</t>
  </si>
  <si>
    <r>
      <rPr>
        <b/>
        <sz val="11"/>
        <color theme="1"/>
        <rFont val="Arial"/>
      </rPr>
      <t>PAQRDH:</t>
    </r>
    <r>
      <rPr>
        <sz val="11"/>
        <color theme="1"/>
        <rFont val="Arial"/>
      </rPr>
      <t xml:space="preserve"> Porcentaje de atención a quejas y recomendaciones en Derechos Humanos.</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</si>
  <si>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Atenciones a quejas de Derechos Humanos</t>
    </r>
  </si>
  <si>
    <r>
      <rPr>
        <b/>
        <sz val="11"/>
        <color theme="1"/>
        <rFont val="Arial"/>
      </rPr>
      <t xml:space="preserve">3.1.5.1 </t>
    </r>
    <r>
      <rPr>
        <sz val="11"/>
        <color theme="1"/>
        <rFont val="Arial"/>
      </rPr>
      <t xml:space="preserve">Asesorías jurídidicas, atención a presuntas Quejas en materia de Derechos Humanos o actos de posible discriminación a la ciudadania en general y Observancia con respeto a los derechos humanos </t>
    </r>
  </si>
  <si>
    <r>
      <rPr>
        <b/>
        <sz val="11"/>
        <color theme="1"/>
        <rFont val="Arial"/>
      </rPr>
      <t xml:space="preserve">PAJAQMDH: </t>
    </r>
    <r>
      <rPr>
        <sz val="11"/>
        <color theme="1"/>
        <rFont val="Arial"/>
      </rPr>
      <t xml:space="preserve">Porcentaje Asesorías jurídidicas, atención a  Quejas en materia de Derechos Humanos </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</si>
  <si>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Asesorias en materia de Derechos Humanos</t>
    </r>
  </si>
  <si>
    <r>
      <rPr>
        <sz val="11"/>
        <color theme="1"/>
        <rFont val="Arial"/>
      </rPr>
      <t xml:space="preserve"> </t>
    </r>
    <r>
      <rPr>
        <b/>
        <sz val="11"/>
        <color theme="1"/>
        <rFont val="Arial"/>
      </rPr>
      <t xml:space="preserve">3.1.5.2 </t>
    </r>
    <r>
      <rPr>
        <sz val="11"/>
        <color theme="1"/>
        <rFont val="Arial"/>
      </rPr>
      <t xml:space="preserve">Capacitaciones especializadas en materia de Derechos Humanos y No Discriminación a personas del servicio publico y población en general. </t>
    </r>
  </si>
  <si>
    <r>
      <rPr>
        <b/>
        <sz val="11"/>
        <color theme="1"/>
        <rFont val="Arial"/>
      </rPr>
      <t xml:space="preserve">PCEMDH: </t>
    </r>
    <r>
      <rPr>
        <sz val="11"/>
        <color theme="1"/>
        <rFont val="Arial"/>
      </rPr>
      <t>Porcentaje de Capacitaciones especializadas en materia de Derechos Humanos.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</si>
  <si>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capacitaciones en materia de Derechos Humanos</t>
    </r>
  </si>
  <si>
    <r>
      <rPr>
        <b/>
        <sz val="11"/>
        <color theme="1"/>
        <rFont val="Arial"/>
      </rPr>
      <t>3.1.5.3</t>
    </r>
    <r>
      <rPr>
        <sz val="11"/>
        <color theme="1"/>
        <rFont val="Arial"/>
      </rPr>
      <t xml:space="preserve"> Mesas de trabajo con instituciones estatales o federales vinculadas a los derechos humanos y/o organizaciones de la sociedad civil con objeto social en derechos humanos</t>
    </r>
  </si>
  <si>
    <r>
      <rPr>
        <b/>
        <sz val="11"/>
        <color theme="1"/>
        <rFont val="Arial"/>
      </rPr>
      <t xml:space="preserve">PMTMDH: </t>
    </r>
    <r>
      <rPr>
        <sz val="11"/>
        <color theme="1"/>
        <rFont val="Arial"/>
      </rPr>
      <t>Porcentaje de Mesas de Trabajo en materia de Derechos Humanos.</t>
    </r>
  </si>
  <si>
    <t>trimestral</t>
  </si>
  <si>
    <r>
      <rPr>
        <b/>
        <sz val="11"/>
        <color theme="1"/>
        <rFont val="Arial"/>
      </rPr>
      <t>UNIDAD DE MEDIDA DEL INDICADOR:</t>
    </r>
    <r>
      <rPr>
        <sz val="11"/>
        <color theme="1"/>
        <rFont val="Arial"/>
      </rPr>
      <t xml:space="preserve">
Porcentaje   
</t>
    </r>
    <r>
      <rPr>
        <b/>
        <sz val="11"/>
        <color theme="1"/>
        <rFont val="Arial"/>
      </rPr>
      <t xml:space="preserve"> UNIDAD DE MEDIDA DE LA VARIABLE:</t>
    </r>
    <r>
      <rPr>
        <sz val="11"/>
        <color theme="1"/>
        <rFont val="Arial"/>
      </rPr>
      <t xml:space="preserve">
Mesas de trabajo en materia de  Derechos Humanos</t>
    </r>
  </si>
  <si>
    <t>3.1.6 Seguimiento a los procedimientos juridicos en los que el Ayuntamiento sea parte involucrada</t>
  </si>
  <si>
    <r>
      <rPr>
        <b/>
        <sz val="11"/>
        <color theme="1"/>
        <rFont val="Arial"/>
      </rPr>
      <t xml:space="preserve">  PEPJ= </t>
    </r>
    <r>
      <rPr>
        <sz val="11"/>
        <color theme="1"/>
        <rFont val="Arial"/>
      </rPr>
      <t>Porcentaje de efectividad de los Procedimientos Juridicos.</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</si>
  <si>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Proyectos atendidos</t>
    </r>
  </si>
  <si>
    <r>
      <rPr>
        <b/>
        <sz val="11"/>
        <color theme="1"/>
        <rFont val="Arial"/>
      </rPr>
      <t xml:space="preserve">3.1.6.1 </t>
    </r>
    <r>
      <rPr>
        <sz val="11"/>
        <color theme="1"/>
        <rFont val="Arial"/>
      </rPr>
      <t>Revision de los proyectos de iniciativa de leyes, reglamentos, decretos, acuerdos, convocatorias, convenios, contratos y demas instrumentos de carácter jurídico en los que se investiga la Administracion Pública Municipal.</t>
    </r>
  </si>
  <si>
    <r>
      <rPr>
        <b/>
        <sz val="11"/>
        <color theme="1"/>
        <rFont val="Arial"/>
      </rPr>
      <t xml:space="preserve">PILA= </t>
    </r>
    <r>
      <rPr>
        <sz val="11"/>
        <color theme="1"/>
        <rFont val="Arial"/>
      </rPr>
      <t>Porcentaje de instrumentos legales atendidos.</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</si>
  <si>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Instrumentos legales atendidos</t>
    </r>
  </si>
  <si>
    <r>
      <rPr>
        <b/>
        <sz val="11"/>
        <color theme="1"/>
        <rFont val="Arial"/>
      </rPr>
      <t xml:space="preserve">3.1.6.2 </t>
    </r>
    <r>
      <rPr>
        <sz val="11"/>
        <color theme="1"/>
        <rFont val="Arial"/>
      </rPr>
      <t>Elaboracion y revision de los proyectos de demandas, contestaciones, oficios y en general todo tipo de actuaciones en la defensa en los juicios en los que el Ayuntamiento sea parte.</t>
    </r>
  </si>
  <si>
    <r>
      <rPr>
        <b/>
        <sz val="11"/>
        <color theme="1"/>
        <rFont val="Arial"/>
      </rPr>
      <t xml:space="preserve">PJA= </t>
    </r>
    <r>
      <rPr>
        <sz val="11"/>
        <color theme="1"/>
        <rFont val="Arial"/>
      </rPr>
      <t>Porcentaje de Proyectos Juridicos.</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</si>
  <si>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Proyectos juridicos atendidos</t>
    </r>
  </si>
  <si>
    <r>
      <rPr>
        <b/>
        <sz val="11"/>
        <color theme="1"/>
        <rFont val="Arial"/>
      </rPr>
      <t xml:space="preserve">3.1.6.3 </t>
    </r>
    <r>
      <rPr>
        <sz val="11"/>
        <color theme="1"/>
        <rFont val="Arial"/>
      </rPr>
      <t>Interposicion, contestancion y/o presentacion de los recursos necesarios  en los juicios de garantia, sobre los asuntos en que el municipio, Ayuntamiento, Presidente o Secretario sean parte.</t>
    </r>
  </si>
  <si>
    <r>
      <rPr>
        <b/>
        <sz val="11"/>
        <color theme="1"/>
        <rFont val="Arial"/>
      </rPr>
      <t xml:space="preserve">  JGA= </t>
    </r>
    <r>
      <rPr>
        <sz val="11"/>
        <color theme="1"/>
        <rFont val="Arial"/>
      </rPr>
      <t xml:space="preserve">Porcentaje de Juicios de Garantia. </t>
    </r>
    <r>
      <rPr>
        <b/>
        <sz val="11"/>
        <color theme="1"/>
        <rFont val="Arial"/>
      </rPr>
      <t xml:space="preserve">    </t>
    </r>
  </si>
  <si>
    <r>
      <rPr>
        <b/>
        <sz val="11"/>
        <color theme="1"/>
        <rFont val="Arial"/>
      </rPr>
      <t>UNIDAD DE MEDIDA DEL INDICADOR:</t>
    </r>
    <r>
      <rPr>
        <sz val="11"/>
        <color theme="1"/>
        <rFont val="Arial"/>
      </rPr>
      <t xml:space="preserve">
</t>
    </r>
    <r>
      <rPr>
        <sz val="11"/>
        <color theme="1"/>
        <rFont val="Arial"/>
      </rPr>
      <t xml:space="preserve">Porcentaje   
</t>
    </r>
    <r>
      <rPr>
        <b/>
        <sz val="11"/>
        <color theme="1"/>
        <rFont val="Arial"/>
      </rPr>
      <t xml:space="preserve"> UNIDAD DE MEDIDA DE LA VARIABLE:</t>
    </r>
    <r>
      <rPr>
        <sz val="11"/>
        <color theme="1"/>
        <rFont val="Arial"/>
      </rPr>
      <t xml:space="preserve">
Jucios de garantia atendidos</t>
    </r>
  </si>
  <si>
    <t>Componente (Dirección de Juzgados Cívicos)</t>
  </si>
  <si>
    <t>3.1.7 Sanciones de la ciudanía que realiza u omite actos que alteran la paz pública aplicadas.</t>
  </si>
  <si>
    <r>
      <rPr>
        <b/>
        <sz val="11"/>
        <color theme="1"/>
        <rFont val="Arial"/>
      </rPr>
      <t xml:space="preserve">PSA: </t>
    </r>
    <r>
      <rPr>
        <sz val="11"/>
        <color theme="1"/>
        <rFont val="Arial"/>
      </rPr>
      <t>Porcentaje de sanciones aplicadas.</t>
    </r>
  </si>
  <si>
    <r>
      <rPr>
        <b/>
        <sz val="11"/>
        <color theme="1"/>
        <rFont val="Arial"/>
      </rPr>
      <t xml:space="preserve">UNIDAD DE MEDIDA DEL INDICADOR:
</t>
    </r>
    <r>
      <rPr>
        <sz val="11"/>
        <color theme="1"/>
        <rFont val="Arial"/>
      </rPr>
      <t xml:space="preserve">Porcentaje.
</t>
    </r>
    <r>
      <rPr>
        <b/>
        <sz val="11"/>
        <color theme="1"/>
        <rFont val="Arial"/>
      </rPr>
      <t>UNIDAD DE MEDIDA DE LA VARIABLE:</t>
    </r>
    <r>
      <rPr>
        <sz val="11"/>
        <color theme="1"/>
        <rFont val="Arial"/>
      </rPr>
      <t xml:space="preserve">
Sanciones. </t>
    </r>
  </si>
  <si>
    <r>
      <rPr>
        <b/>
        <sz val="11"/>
        <color theme="1"/>
        <rFont val="Arial"/>
      </rPr>
      <t xml:space="preserve">3.1.7.1 </t>
    </r>
    <r>
      <rPr>
        <sz val="11"/>
        <color theme="1"/>
        <rFont val="Arial"/>
      </rPr>
      <t>Celebración de convenios a través de audiencias conciliatorias.</t>
    </r>
  </si>
  <si>
    <r>
      <rPr>
        <b/>
        <sz val="11"/>
        <color theme="1"/>
        <rFont val="Arial"/>
      </rPr>
      <t>PCCC:</t>
    </r>
    <r>
      <rPr>
        <sz val="11"/>
        <color theme="1"/>
        <rFont val="Arial"/>
      </rPr>
      <t xml:space="preserve"> Porcentaje de convenios conciliatorios celebrados.               </t>
    </r>
  </si>
  <si>
    <r>
      <rPr>
        <b/>
        <sz val="11"/>
        <color theme="1"/>
        <rFont val="Arial"/>
      </rPr>
      <t xml:space="preserve">UNIDAD DE MEDIDA DEL INDICADOR:
</t>
    </r>
    <r>
      <rPr>
        <sz val="11"/>
        <color theme="1"/>
        <rFont val="Arial"/>
      </rPr>
      <t xml:space="preserve">Porcentaje.
</t>
    </r>
    <r>
      <rPr>
        <b/>
        <sz val="11"/>
        <color theme="1"/>
        <rFont val="Arial"/>
      </rPr>
      <t>UNIDAD DE MEDIDA DE LA VARIABLE</t>
    </r>
    <r>
      <rPr>
        <sz val="11"/>
        <color theme="1"/>
        <rFont val="Arial"/>
      </rPr>
      <t xml:space="preserve">        
Convenios conciliatorios.</t>
    </r>
  </si>
  <si>
    <r>
      <rPr>
        <b/>
        <sz val="11"/>
        <color theme="1"/>
        <rFont val="Arial"/>
      </rPr>
      <t>3.1.7.2</t>
    </r>
    <r>
      <rPr>
        <sz val="11"/>
        <color theme="1"/>
        <rFont val="Arial"/>
      </rPr>
      <t>Otorgamiento de asesorías psicológicas a menores infractores y sus familias.</t>
    </r>
  </si>
  <si>
    <r>
      <rPr>
        <b/>
        <sz val="11"/>
        <color theme="1"/>
        <rFont val="Arial"/>
      </rPr>
      <t>PAPO:</t>
    </r>
    <r>
      <rPr>
        <sz val="11"/>
        <color theme="1"/>
        <rFont val="Arial"/>
      </rPr>
      <t xml:space="preserve"> Porcentaje de asesorías psicológicas otorgadas.   </t>
    </r>
  </si>
  <si>
    <r>
      <rPr>
        <b/>
        <sz val="11"/>
        <color theme="1"/>
        <rFont val="Arial"/>
      </rPr>
      <t xml:space="preserve">UNIDAD DE MEDIDA DEL INDICADOR: </t>
    </r>
    <r>
      <rPr>
        <sz val="11"/>
        <color theme="1"/>
        <rFont val="Arial"/>
      </rPr>
      <t xml:space="preserve">                      
Porcentaje. 
</t>
    </r>
    <r>
      <rPr>
        <b/>
        <sz val="11"/>
        <color theme="1"/>
        <rFont val="Arial"/>
      </rPr>
      <t xml:space="preserve">UNIDAD DE MEDIDA DE LA VARIABLE:  </t>
    </r>
    <r>
      <rPr>
        <sz val="11"/>
        <color theme="1"/>
        <rFont val="Arial"/>
      </rPr>
      <t xml:space="preserve">                     
Asesorías psicológicas.</t>
    </r>
  </si>
  <si>
    <r>
      <rPr>
        <b/>
        <sz val="11"/>
        <color theme="1"/>
        <rFont val="Arial"/>
      </rPr>
      <t>3.1.7.3</t>
    </r>
    <r>
      <rPr>
        <sz val="11"/>
        <color theme="1"/>
        <rFont val="Arial"/>
      </rPr>
      <t xml:space="preserve"> Impartición de cursos de capacitación para el personal de la Dirección.</t>
    </r>
  </si>
  <si>
    <r>
      <rPr>
        <b/>
        <sz val="11"/>
        <color theme="1"/>
        <rFont val="Arial"/>
      </rPr>
      <t>PACI:</t>
    </r>
    <r>
      <rPr>
        <sz val="11"/>
        <color theme="1"/>
        <rFont val="Arial"/>
      </rPr>
      <t xml:space="preserve"> Porcentaje de cursos de capacitación impartidos.          </t>
    </r>
  </si>
  <si>
    <r>
      <rPr>
        <b/>
        <sz val="11"/>
        <color theme="1"/>
        <rFont val="Arial"/>
      </rPr>
      <t xml:space="preserve">UNIDAD DE MEDIDA DEL INDICADOR: </t>
    </r>
    <r>
      <rPr>
        <sz val="11"/>
        <color theme="1"/>
        <rFont val="Arial"/>
      </rPr>
      <t xml:space="preserve">                      
 Porcentaje.
</t>
    </r>
    <r>
      <rPr>
        <b/>
        <sz val="11"/>
        <color theme="1"/>
        <rFont val="Arial"/>
      </rPr>
      <t xml:space="preserve">UNIDAD DE MEDIDA DE LA  VARIABLE: </t>
    </r>
    <r>
      <rPr>
        <sz val="11"/>
        <color theme="1"/>
        <rFont val="Arial"/>
      </rPr>
      <t xml:space="preserve">                      
Cursos de capacitación.</t>
    </r>
  </si>
  <si>
    <r>
      <rPr>
        <b/>
        <sz val="11"/>
        <color theme="1"/>
        <rFont val="Arial"/>
      </rPr>
      <t>3.1.7.4</t>
    </r>
    <r>
      <rPr>
        <sz val="11"/>
        <color theme="1"/>
        <rFont val="Arial"/>
      </rPr>
      <t xml:space="preserve"> Realización de Talleres para familias de menores infractores.</t>
    </r>
  </si>
  <si>
    <r>
      <rPr>
        <b/>
        <sz val="11"/>
        <color theme="1"/>
        <rFont val="Arial"/>
      </rPr>
      <t>PTFR:</t>
    </r>
    <r>
      <rPr>
        <sz val="11"/>
        <color theme="1"/>
        <rFont val="Arial"/>
      </rPr>
      <t xml:space="preserve"> Porcentaje de Talleres para familias realizados.         </t>
    </r>
  </si>
  <si>
    <r>
      <rPr>
        <b/>
        <sz val="11"/>
        <color theme="1"/>
        <rFont val="Arial"/>
      </rPr>
      <t xml:space="preserve">UNIDAD DE MEDIDA DEL INDICADOR:         
</t>
    </r>
    <r>
      <rPr>
        <sz val="11"/>
        <color theme="1"/>
        <rFont val="Arial"/>
      </rPr>
      <t xml:space="preserve">Porcentaje.          
</t>
    </r>
    <r>
      <rPr>
        <b/>
        <sz val="11"/>
        <color theme="1"/>
        <rFont val="Arial"/>
      </rPr>
      <t xml:space="preserve">UNIDAD DE MEDIDA DE LA VARIABLE:  </t>
    </r>
    <r>
      <rPr>
        <sz val="11"/>
        <color theme="1"/>
        <rFont val="Arial"/>
      </rPr>
      <t xml:space="preserve">                
Talleres para familias.</t>
    </r>
  </si>
  <si>
    <t xml:space="preserve">C. 3.1.8  Supervisión de guarda y custodia de ciudadanos que infringen el Reglamento de Justicia Cívica. </t>
  </si>
  <si>
    <t>PSA:  Porcentaje de supervisiones aplicadas</t>
  </si>
  <si>
    <t>UNIDAD DE MEDIDA DEL INDICADOR: 
Porcentaje. 
UNIDAD DE MEDIDA DE LAS   VARIABLES:  
Supevisiones.</t>
  </si>
  <si>
    <r>
      <rPr>
        <b/>
        <sz val="11"/>
        <color rgb="FF000000"/>
        <rFont val="Arial"/>
      </rPr>
      <t xml:space="preserve">A. 3.1.8.1 </t>
    </r>
    <r>
      <rPr>
        <sz val="11"/>
        <color rgb="FF000000"/>
        <rFont val="Arial"/>
      </rPr>
      <t>Supervisión de la integridad de los infractores</t>
    </r>
  </si>
  <si>
    <t>PIA: Porcentaje de Incidencias Atentidas</t>
  </si>
  <si>
    <t xml:space="preserve">UNIDAD DE MEDIDA DEL INDICADOR:   
Porcentaje.
UNIDAD DE  MEDIDA DE LAS VARIABLES:
Incidencias. </t>
  </si>
  <si>
    <r>
      <rPr>
        <b/>
        <sz val="11"/>
        <color rgb="FF000000"/>
        <rFont val="Arial"/>
      </rPr>
      <t xml:space="preserve">A. 3.1.8.2 </t>
    </r>
    <r>
      <rPr>
        <sz val="11"/>
        <color rgb="FF000000"/>
        <rFont val="Arial"/>
      </rPr>
      <t>Conservación y mantenimiento de equipos del Centro Retencion.</t>
    </r>
  </si>
  <si>
    <t>PEC: Porcentaje de Equipo Conservado.</t>
  </si>
  <si>
    <t>UNIDAD DE MEDIDA DEL INDICADOR:   
Porcentaje.
UNIDAD DE MEDIDA DE LAS VARIABLES:  
Equipo.</t>
  </si>
  <si>
    <r>
      <rPr>
        <b/>
        <sz val="11"/>
        <color rgb="FF000000"/>
        <rFont val="Arial"/>
      </rPr>
      <t xml:space="preserve">A. 3.1.8.3 </t>
    </r>
    <r>
      <rPr>
        <sz val="11"/>
        <color rgb="FF000000"/>
        <rFont val="Arial"/>
      </rPr>
      <t>Otorgamiento de alimentos  a infractores retenidos y personal Institucional</t>
    </r>
  </si>
  <si>
    <t>POAO: Porcentaje de Órdenes de Alimentos Otorgados</t>
  </si>
  <si>
    <t>UNIDAD DE MEDIDA DEL INDICADOR:   
Porcentaje.
UNIDAD DE MEDIDA DE LAS VARIABLES:  
Órdenes de Alimentos.</t>
  </si>
  <si>
    <t>Componente
(Dirección General de Gobierno)</t>
  </si>
  <si>
    <t>3.1.9 Acciones que fortalezcan el vinculo ciudadania - gobierno con atención a las demandas Sociales</t>
  </si>
  <si>
    <r>
      <rPr>
        <b/>
        <sz val="11"/>
        <color theme="1"/>
        <rFont val="Arial"/>
      </rPr>
      <t xml:space="preserve">PADS: </t>
    </r>
    <r>
      <rPr>
        <sz val="11"/>
        <color theme="1"/>
        <rFont val="Arial"/>
      </rPr>
      <t>Porcentaje de Atención de las Demandas Sociales</t>
    </r>
  </si>
  <si>
    <r>
      <rPr>
        <b/>
        <sz val="11"/>
        <color theme="1"/>
        <rFont val="Arial"/>
      </rPr>
      <t xml:space="preserve">UNIDAD DE MEDIDA DEL INDICADOR:
</t>
    </r>
    <r>
      <rPr>
        <sz val="11"/>
        <color theme="1"/>
        <rFont val="Arial"/>
      </rPr>
      <t xml:space="preserve">Porcentaje. </t>
    </r>
    <r>
      <rPr>
        <b/>
        <sz val="11"/>
        <color theme="1"/>
        <rFont val="Arial"/>
      </rPr>
      <t xml:space="preserve">
UNIDAD DE MEDIDA DE LA VARIABLE:
</t>
    </r>
    <r>
      <rPr>
        <sz val="11"/>
        <color theme="1"/>
        <rFont val="Arial"/>
      </rPr>
      <t>Demandas sociales.</t>
    </r>
  </si>
  <si>
    <r>
      <rPr>
        <b/>
        <sz val="11"/>
        <color theme="1"/>
        <rFont val="Arial"/>
      </rPr>
      <t>3.1.9.1</t>
    </r>
    <r>
      <rPr>
        <sz val="11"/>
        <color theme="1"/>
        <rFont val="Arial"/>
      </rPr>
      <t xml:space="preserve"> Realización del Sorteo del Servicio Nacional Clase correspondiente.</t>
    </r>
  </si>
  <si>
    <r>
      <rPr>
        <b/>
        <sz val="11"/>
        <color theme="1"/>
        <rFont val="Arial"/>
      </rPr>
      <t>PCCM:</t>
    </r>
    <r>
      <rPr>
        <sz val="11"/>
        <color theme="1"/>
        <rFont val="Arial"/>
      </rPr>
      <t xml:space="preserve"> Porcentaje  de cartillas militares entregadas.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</si>
  <si>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Cartillas militares entregadas.</t>
    </r>
  </si>
  <si>
    <r>
      <rPr>
        <b/>
        <sz val="11"/>
        <color theme="1"/>
        <rFont val="Arial"/>
      </rPr>
      <t>3.1.9.2</t>
    </r>
    <r>
      <rPr>
        <sz val="11"/>
        <color theme="1"/>
        <rFont val="Arial"/>
      </rPr>
      <t xml:space="preserve"> Participación en las Sesiones del COESPO referente a los temas representativos de la población y resoluciones del H. Ayuntamiento</t>
    </r>
  </si>
  <si>
    <r>
      <rPr>
        <b/>
        <sz val="11"/>
        <color theme="1"/>
        <rFont val="Arial"/>
      </rPr>
      <t>PCSC:</t>
    </r>
    <r>
      <rPr>
        <sz val="11"/>
        <color theme="1"/>
        <rFont val="Arial"/>
      </rPr>
      <t xml:space="preserve"> Porcentaje de Sesiones de COESPO participadas.</t>
    </r>
  </si>
  <si>
    <r>
      <rPr>
        <b/>
        <sz val="11"/>
        <color theme="1"/>
        <rFont val="Arial"/>
      </rPr>
      <t xml:space="preserve">UNIDAD DE MEDIDA DEL INDICADOR: </t>
    </r>
    <r>
      <rPr>
        <sz val="11"/>
        <color theme="1"/>
        <rFont val="Arial"/>
      </rPr>
      <t xml:space="preserve">
Porcentaje.
</t>
    </r>
    <r>
      <rPr>
        <b/>
        <sz val="11"/>
        <color theme="1"/>
        <rFont val="Arial"/>
      </rPr>
      <t>UNIDAD DE MEDIDA DE LA VARIABLE:</t>
    </r>
    <r>
      <rPr>
        <sz val="11"/>
        <color theme="1"/>
        <rFont val="Arial"/>
      </rPr>
      <t xml:space="preserve">
Sesiones de COESPO.</t>
    </r>
  </si>
  <si>
    <r>
      <rPr>
        <b/>
        <sz val="11"/>
        <color theme="1"/>
        <rFont val="Arial"/>
      </rPr>
      <t xml:space="preserve">3.1.9.3 </t>
    </r>
    <r>
      <rPr>
        <sz val="11"/>
        <color theme="1"/>
        <rFont val="Arial"/>
      </rPr>
      <t>Realización de reuniones mensuales con la Delegación de Alfredo V. Bonfil y la Subdelegación de Puerto Juárez.</t>
    </r>
  </si>
  <si>
    <r>
      <rPr>
        <b/>
        <sz val="11"/>
        <color theme="1"/>
        <rFont val="Arial"/>
      </rPr>
      <t>PRDS</t>
    </r>
    <r>
      <rPr>
        <sz val="11"/>
        <color theme="1"/>
        <rFont val="Arial"/>
      </rPr>
      <t xml:space="preserve">: Porcentaje de reuniones con DAVB y SbPJ realizadas. </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</si>
  <si>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Reuniones mensuales con DAVB y SbPJ.</t>
    </r>
  </si>
  <si>
    <r>
      <rPr>
        <b/>
        <sz val="11"/>
        <color theme="1"/>
        <rFont val="Arial"/>
      </rPr>
      <t>3.1.9.4</t>
    </r>
    <r>
      <rPr>
        <sz val="11"/>
        <color theme="1"/>
        <rFont val="Arial"/>
      </rPr>
      <t xml:space="preserve"> Atención a manifestaciones y cierres de vias de comunicación en el Ambito Municipal</t>
    </r>
  </si>
  <si>
    <r>
      <rPr>
        <b/>
        <sz val="11"/>
        <color theme="1"/>
        <rFont val="Arial"/>
      </rPr>
      <t xml:space="preserve">PRDS: </t>
    </r>
    <r>
      <rPr>
        <sz val="11"/>
        <color theme="1"/>
        <rFont val="Arial"/>
      </rPr>
      <t>Porcentaje de atenciones a manisfestaciones y cierres de vias de comunicación en el ambito municipal.</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</si>
  <si>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Manifestaciones atendidas.</t>
    </r>
  </si>
  <si>
    <t>Componente
(Dirección de Asuntos Religiosos)</t>
  </si>
  <si>
    <t>3.1.10 Atenciones en asuntos religiosos brindadas.</t>
  </si>
  <si>
    <r>
      <rPr>
        <b/>
        <sz val="11"/>
        <color theme="1"/>
        <rFont val="Arial"/>
      </rPr>
      <t xml:space="preserve">PARB: </t>
    </r>
    <r>
      <rPr>
        <sz val="11"/>
        <color theme="1"/>
        <rFont val="Arial"/>
      </rPr>
      <t xml:space="preserve">Porcentaje de Atenciones en Asuntos Religiosos brindadas. </t>
    </r>
  </si>
  <si>
    <r>
      <rPr>
        <b/>
        <sz val="11"/>
        <color theme="1"/>
        <rFont val="Arial"/>
      </rPr>
      <t xml:space="preserve">UNIDAD DE MEDIDA DEL INDICADOR: </t>
    </r>
    <r>
      <rPr>
        <sz val="11"/>
        <color theme="1"/>
        <rFont val="Arial"/>
      </rPr>
      <t xml:space="preserve">
Porcentaje
</t>
    </r>
    <r>
      <rPr>
        <b/>
        <sz val="11"/>
        <color theme="1"/>
        <rFont val="Arial"/>
      </rPr>
      <t>UNIDAD DE MEDIDA DE LAS VARIABLES:</t>
    </r>
    <r>
      <rPr>
        <sz val="11"/>
        <color theme="1"/>
        <rFont val="Arial"/>
      </rPr>
      <t xml:space="preserve">
Atenciones en asuntos religiosos.</t>
    </r>
  </si>
  <si>
    <r>
      <rPr>
        <b/>
        <sz val="11"/>
        <color theme="1"/>
        <rFont val="Arial"/>
      </rPr>
      <t xml:space="preserve">3.1.10.1 </t>
    </r>
    <r>
      <rPr>
        <sz val="11"/>
        <color theme="1"/>
        <rFont val="Arial"/>
      </rPr>
      <t xml:space="preserve">Realización de actividades comunitarias con apoyo de grupos religiosos. </t>
    </r>
  </si>
  <si>
    <r>
      <rPr>
        <b/>
        <sz val="11"/>
        <color theme="1"/>
        <rFont val="Arial"/>
      </rPr>
      <t xml:space="preserve">PAGR: </t>
    </r>
    <r>
      <rPr>
        <sz val="11"/>
        <color theme="1"/>
        <rFont val="Arial"/>
      </rPr>
      <t>Porcentaje de actividades comunitarias con apoyo de Grupos Religiosos realizadas.</t>
    </r>
  </si>
  <si>
    <r>
      <rPr>
        <b/>
        <sz val="11"/>
        <color theme="1"/>
        <rFont val="Arial"/>
      </rPr>
      <t xml:space="preserve">UNIDAD DE MEDIDA DEL INDICADOR: </t>
    </r>
    <r>
      <rPr>
        <sz val="11"/>
        <color theme="1"/>
        <rFont val="Arial"/>
      </rPr>
      <t xml:space="preserve">
Porcentaje
</t>
    </r>
    <r>
      <rPr>
        <b/>
        <sz val="11"/>
        <color theme="1"/>
        <rFont val="Arial"/>
      </rPr>
      <t>UNIDAD DE MEDIDA DE LAS VARIABLES:</t>
    </r>
    <r>
      <rPr>
        <sz val="11"/>
        <color theme="1"/>
        <rFont val="Arial"/>
      </rPr>
      <t xml:space="preserve">
Actividades comunitarias.</t>
    </r>
  </si>
  <si>
    <r>
      <rPr>
        <b/>
        <sz val="11"/>
        <color theme="1"/>
        <rFont val="Arial"/>
      </rPr>
      <t>3.1.10.2</t>
    </r>
    <r>
      <rPr>
        <sz val="11"/>
        <color theme="1"/>
        <rFont val="Arial"/>
      </rPr>
      <t xml:space="preserve"> Capacitación en materia religiosa que fortalezcan la laicidad del municipio.</t>
    </r>
  </si>
  <si>
    <r>
      <rPr>
        <b/>
        <sz val="11"/>
        <color theme="1"/>
        <rFont val="Arial"/>
      </rPr>
      <t xml:space="preserve">PCMR: </t>
    </r>
    <r>
      <rPr>
        <sz val="11"/>
        <color theme="1"/>
        <rFont val="Arial"/>
      </rPr>
      <t>Porcentaje de participantes en materia religiosa capacitados(as).</t>
    </r>
  </si>
  <si>
    <r>
      <rPr>
        <b/>
        <sz val="11"/>
        <color theme="1"/>
        <rFont val="Arial"/>
      </rPr>
      <t xml:space="preserve">UNIDAD DE MEDIDA DEL INDICADOR: </t>
    </r>
    <r>
      <rPr>
        <sz val="11"/>
        <color theme="1"/>
        <rFont val="Arial"/>
      </rPr>
      <t xml:space="preserve">
Porcentaje
</t>
    </r>
    <r>
      <rPr>
        <b/>
        <sz val="11"/>
        <color theme="1"/>
        <rFont val="Arial"/>
      </rPr>
      <t xml:space="preserve">UNIDAD DE MEDIDA DE LAS VARIABLE  </t>
    </r>
    <r>
      <rPr>
        <sz val="11"/>
        <color theme="1"/>
        <rFont val="Arial"/>
      </rPr>
      <t xml:space="preserve"> Participantes capacitados(as)</t>
    </r>
  </si>
  <si>
    <r>
      <rPr>
        <b/>
        <sz val="11"/>
        <color theme="1"/>
        <rFont val="Arial"/>
      </rPr>
      <t xml:space="preserve">3.1.10.3 </t>
    </r>
    <r>
      <rPr>
        <sz val="11"/>
        <color theme="1"/>
        <rFont val="Arial"/>
      </rPr>
      <t>Actualización del Padrón Municipal de Templos (PMT).</t>
    </r>
  </si>
  <si>
    <r>
      <rPr>
        <b/>
        <sz val="11"/>
        <color theme="1"/>
        <rFont val="Arial"/>
      </rPr>
      <t>PAEX</t>
    </r>
    <r>
      <rPr>
        <sz val="11"/>
        <color theme="1"/>
        <rFont val="Arial"/>
      </rPr>
      <t>: Porcentaje de expedientes del Padrón Municipal de Templos actualizados.</t>
    </r>
  </si>
  <si>
    <r>
      <rPr>
        <b/>
        <sz val="11"/>
        <color theme="1"/>
        <rFont val="Arial"/>
      </rPr>
      <t xml:space="preserve">UNIDAD DE MEDIDA DEL INDICADOR: </t>
    </r>
    <r>
      <rPr>
        <sz val="11"/>
        <color theme="1"/>
        <rFont val="Arial"/>
      </rPr>
      <t xml:space="preserve">
Porcentaje
</t>
    </r>
    <r>
      <rPr>
        <b/>
        <sz val="11"/>
        <color theme="1"/>
        <rFont val="Arial"/>
      </rPr>
      <t>UNIDAD DE MEDIDA DE LAS VARIABLES:</t>
    </r>
    <r>
      <rPr>
        <sz val="11"/>
        <color theme="1"/>
        <rFont val="Arial"/>
      </rPr>
      <t xml:space="preserve">
Expedientes del Padrón Municipal de Templos.</t>
    </r>
  </si>
  <si>
    <r>
      <rPr>
        <b/>
        <sz val="11"/>
        <color theme="1"/>
        <rFont val="Arial"/>
      </rPr>
      <t xml:space="preserve">3.1.10.4 </t>
    </r>
    <r>
      <rPr>
        <sz val="11"/>
        <color theme="1"/>
        <rFont val="Arial"/>
      </rPr>
      <t>Verificación de la normativa municipal aplicable al sector religioso.</t>
    </r>
  </si>
  <si>
    <r>
      <rPr>
        <b/>
        <sz val="11"/>
        <color theme="1"/>
        <rFont val="Arial"/>
      </rPr>
      <t xml:space="preserve">PVAR: </t>
    </r>
    <r>
      <rPr>
        <sz val="11"/>
        <color theme="1"/>
        <rFont val="Arial"/>
      </rPr>
      <t>Porcentaje de  normativa municipal del sector religioso verificada.</t>
    </r>
  </si>
  <si>
    <r>
      <rPr>
        <b/>
        <sz val="11"/>
        <color theme="1"/>
        <rFont val="Arial"/>
      </rPr>
      <t xml:space="preserve">UNIDAD DE MEDIDA DEL INDICADOR: </t>
    </r>
    <r>
      <rPr>
        <sz val="11"/>
        <color theme="1"/>
        <rFont val="Arial"/>
      </rPr>
      <t xml:space="preserve">
Porcentaje
</t>
    </r>
    <r>
      <rPr>
        <b/>
        <sz val="11"/>
        <color theme="1"/>
        <rFont val="Arial"/>
      </rPr>
      <t>UNIDAD DE MEDIDA DE LAS VARIABLES:</t>
    </r>
    <r>
      <rPr>
        <sz val="11"/>
        <color theme="1"/>
        <rFont val="Arial"/>
      </rPr>
      <t xml:space="preserve">
Verificaciones normativas.</t>
    </r>
  </si>
  <si>
    <r>
      <rPr>
        <b/>
        <sz val="11"/>
        <color theme="1"/>
        <rFont val="Arial"/>
      </rPr>
      <t>3.1.10.5</t>
    </r>
    <r>
      <rPr>
        <sz val="11"/>
        <color theme="1"/>
        <rFont val="Arial"/>
      </rPr>
      <t xml:space="preserve"> Realización de actividades enfocadas a la construcción de Paz</t>
    </r>
  </si>
  <si>
    <r>
      <rPr>
        <b/>
        <sz val="11"/>
        <color theme="1"/>
        <rFont val="Arial"/>
      </rPr>
      <t xml:space="preserve">PPACP: </t>
    </r>
    <r>
      <rPr>
        <sz val="11"/>
        <color theme="1"/>
        <rFont val="Arial"/>
      </rPr>
      <t xml:space="preserve">Porcentaje de participantes en actividades de construcción de Paz. </t>
    </r>
  </si>
  <si>
    <r>
      <rPr>
        <b/>
        <sz val="11"/>
        <color theme="1"/>
        <rFont val="Arial"/>
      </rPr>
      <t xml:space="preserve">UNIDAD DE MEDIDA DEL INDICADOR: </t>
    </r>
    <r>
      <rPr>
        <sz val="11"/>
        <color theme="1"/>
        <rFont val="Arial"/>
      </rPr>
      <t xml:space="preserve">
Porcentaje.
</t>
    </r>
    <r>
      <rPr>
        <b/>
        <sz val="11"/>
        <color theme="1"/>
        <rFont val="Arial"/>
      </rPr>
      <t xml:space="preserve">UNIDAD DE MEDIDA DE LAS VARIABLES: 
</t>
    </r>
    <r>
      <rPr>
        <sz val="11"/>
        <color theme="1"/>
        <rFont val="Arial"/>
      </rPr>
      <t>Participantes de actividades de reconstrucción del Tejido Social.</t>
    </r>
  </si>
  <si>
    <r>
      <rPr>
        <b/>
        <sz val="11"/>
        <color theme="1"/>
        <rFont val="Arial"/>
      </rPr>
      <t>3.1.10.6</t>
    </r>
    <r>
      <rPr>
        <sz val="11"/>
        <color theme="1"/>
        <rFont val="Arial"/>
      </rPr>
      <t>Realización de los trámites solicitados por las asociaciones y agrupaciones religiosas.</t>
    </r>
  </si>
  <si>
    <r>
      <rPr>
        <b/>
        <sz val="11"/>
        <color theme="1"/>
        <rFont val="Arial"/>
      </rPr>
      <t>PTSR:</t>
    </r>
    <r>
      <rPr>
        <sz val="11"/>
        <color theme="1"/>
        <rFont val="Arial"/>
      </rPr>
      <t xml:space="preserve"> Porcentaje de trámites del sector religioso realizados.</t>
    </r>
  </si>
  <si>
    <r>
      <rPr>
        <b/>
        <sz val="11"/>
        <color theme="1"/>
        <rFont val="Arial"/>
      </rPr>
      <t xml:space="preserve">UNIDAD DE MEDIDA DEL INDICADOR:
</t>
    </r>
    <r>
      <rPr>
        <sz val="11"/>
        <color theme="1"/>
        <rFont val="Arial"/>
      </rPr>
      <t xml:space="preserve">Porcentaje.
</t>
    </r>
    <r>
      <rPr>
        <b/>
        <sz val="11"/>
        <color theme="1"/>
        <rFont val="Arial"/>
      </rPr>
      <t xml:space="preserve">UNIDAD DE MEDIDA DE LAS VARIABLES: 
</t>
    </r>
    <r>
      <rPr>
        <sz val="11"/>
        <color theme="1"/>
        <rFont val="Arial"/>
      </rPr>
      <t>Trámites del sector religioso.</t>
    </r>
  </si>
  <si>
    <r>
      <rPr>
        <b/>
        <sz val="11"/>
        <color theme="1"/>
        <rFont val="Arial"/>
      </rPr>
      <t xml:space="preserve">3.1.10.7 </t>
    </r>
    <r>
      <rPr>
        <sz val="11"/>
        <color theme="1"/>
        <rFont val="Arial"/>
      </rPr>
      <t xml:space="preserve"> Asesoramiento para el registro de las agrupaciones religiosas.</t>
    </r>
  </si>
  <si>
    <r>
      <rPr>
        <b/>
        <sz val="11"/>
        <color theme="1"/>
        <rFont val="Arial"/>
      </rPr>
      <t xml:space="preserve">PAAAR: </t>
    </r>
    <r>
      <rPr>
        <sz val="11"/>
        <color theme="1"/>
        <rFont val="Arial"/>
      </rPr>
      <t>Porcentaje de asesorías  hacia asociaciones y agrupaciones religiosas.</t>
    </r>
  </si>
  <si>
    <r>
      <rPr>
        <b/>
        <sz val="11"/>
        <color theme="1"/>
        <rFont val="Arial"/>
      </rPr>
      <t xml:space="preserve">UNIDAD DE MEDIDA DEL INDICADOR: </t>
    </r>
    <r>
      <rPr>
        <sz val="11"/>
        <color theme="1"/>
        <rFont val="Arial"/>
      </rPr>
      <t xml:space="preserve">
Porcentaje
</t>
    </r>
    <r>
      <rPr>
        <b/>
        <sz val="11"/>
        <color theme="1"/>
        <rFont val="Arial"/>
      </rPr>
      <t xml:space="preserve">UNIDAD DE MEDIDA DE LAS VARIABLES: 
</t>
    </r>
    <r>
      <rPr>
        <sz val="11"/>
        <color theme="1"/>
        <rFont val="Arial"/>
      </rPr>
      <t>Asesorías jurídicas.</t>
    </r>
  </si>
  <si>
    <r>
      <rPr>
        <b/>
        <sz val="11"/>
        <color theme="1"/>
        <rFont val="Arial"/>
      </rPr>
      <t xml:space="preserve">3.1.10.8 </t>
    </r>
    <r>
      <rPr>
        <sz val="11"/>
        <color theme="1"/>
        <rFont val="Arial"/>
      </rPr>
      <t>Realización de actividad enfocadas a la Promoción, Respeto y Tolerancia Religiosa</t>
    </r>
  </si>
  <si>
    <r>
      <rPr>
        <b/>
        <sz val="11"/>
        <color theme="1"/>
        <rFont val="Arial"/>
      </rPr>
      <t xml:space="preserve">PAPRT: </t>
    </r>
    <r>
      <rPr>
        <sz val="11"/>
        <color theme="1"/>
        <rFont val="Arial"/>
      </rPr>
      <t>Porcentaje de actividades  de Promoción, respeto y Tolerancia Religiosa.</t>
    </r>
  </si>
  <si>
    <r>
      <rPr>
        <b/>
        <sz val="11"/>
        <color theme="1"/>
        <rFont val="Arial"/>
      </rPr>
      <t xml:space="preserve">UNIDAD DE MEDIDA DEL INDICADOR: </t>
    </r>
    <r>
      <rPr>
        <sz val="11"/>
        <color theme="1"/>
        <rFont val="Arial"/>
      </rPr>
      <t xml:space="preserve">
Porcentaje.
</t>
    </r>
    <r>
      <rPr>
        <b/>
        <sz val="11"/>
        <color theme="1"/>
        <rFont val="Arial"/>
      </rPr>
      <t>UNIDAD DE MEDIDA DE LAS VARIABLES</t>
    </r>
    <r>
      <rPr>
        <sz val="11"/>
        <color theme="1"/>
        <rFont val="Arial"/>
      </rPr>
      <t>: 
Participantes de la actividad del Día  de la Libertad Religiosa</t>
    </r>
  </si>
  <si>
    <t>3.1.11 Canalizaciones en temas de restitución de derechos de niñas, niños y adolescentes del municipio brindadas.</t>
  </si>
  <si>
    <r>
      <rPr>
        <b/>
        <sz val="11"/>
        <color theme="1"/>
        <rFont val="Arial"/>
      </rPr>
      <t>PCDN:</t>
    </r>
    <r>
      <rPr>
        <sz val="11"/>
        <color theme="1"/>
        <rFont val="Arial"/>
      </rPr>
      <t xml:space="preserve"> Porcentaje de canalizaciones de derechos de niñas, niños y adolescentes brindadas.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</si>
  <si>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Canalizaciones de niñas, niños y adolescentes.</t>
    </r>
  </si>
  <si>
    <r>
      <rPr>
        <b/>
        <sz val="11"/>
        <color theme="1"/>
        <rFont val="Arial"/>
      </rPr>
      <t xml:space="preserve">3.1.11.1 </t>
    </r>
    <r>
      <rPr>
        <sz val="11"/>
        <color theme="1"/>
        <rFont val="Arial"/>
      </rPr>
      <t>Impartición sobre la erradicación del trabajo infantil.</t>
    </r>
  </si>
  <si>
    <r>
      <rPr>
        <b/>
        <sz val="11"/>
        <color theme="1"/>
        <rFont val="Arial"/>
      </rPr>
      <t xml:space="preserve">PCTI: </t>
    </r>
    <r>
      <rPr>
        <sz val="11"/>
        <color theme="1"/>
        <rFont val="Arial"/>
      </rPr>
      <t>Porcentaje de capacitaciones para la erradicación del Trabajo Infantil impartidas.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</si>
  <si>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Capacitaciones para la erradicación del Trabajo Infantil</t>
    </r>
  </si>
  <si>
    <r>
      <rPr>
        <b/>
        <sz val="11"/>
        <color theme="1"/>
        <rFont val="Arial"/>
      </rPr>
      <t xml:space="preserve">3.1.11.2 </t>
    </r>
    <r>
      <rPr>
        <sz val="11"/>
        <color theme="1"/>
        <rFont val="Arial"/>
      </rPr>
      <t xml:space="preserve">Realización de actividades de prevención del embarazo adolescente en las escuelas. </t>
    </r>
  </si>
  <si>
    <r>
      <rPr>
        <b/>
        <sz val="11"/>
        <color theme="1"/>
        <rFont val="Arial"/>
      </rPr>
      <t>PAPE:</t>
    </r>
    <r>
      <rPr>
        <sz val="11"/>
        <color theme="1"/>
        <rFont val="Arial"/>
      </rPr>
      <t xml:space="preserve"> Porcentaje de actividades de prevención del embarazo realizadas.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</si>
  <si>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Actividades de prevención del embarazo.</t>
    </r>
  </si>
  <si>
    <r>
      <rPr>
        <b/>
        <sz val="11"/>
        <color theme="1"/>
        <rFont val="Arial"/>
      </rPr>
      <t xml:space="preserve">3.1.11.3 </t>
    </r>
    <r>
      <rPr>
        <sz val="11"/>
        <color theme="1"/>
        <rFont val="Arial"/>
      </rPr>
      <t>Sensibilización sobre los derechos humanos de la niñez y la adolescencia dentro de escuelas.</t>
    </r>
  </si>
  <si>
    <r>
      <rPr>
        <b/>
        <sz val="11"/>
        <color theme="1"/>
        <rFont val="Arial"/>
      </rPr>
      <t>PDNA:</t>
    </r>
    <r>
      <rPr>
        <sz val="11"/>
        <color theme="1"/>
        <rFont val="Arial"/>
      </rPr>
      <t xml:space="preserve"> Porcentaje de personas en actividades sobre los DH sensibilizadas.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</si>
  <si>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Personas en actividades sobre los derechos humanos.</t>
    </r>
  </si>
  <si>
    <r>
      <rPr>
        <b/>
        <sz val="11"/>
        <color theme="1"/>
        <rFont val="Arial"/>
      </rPr>
      <t xml:space="preserve">1.1.11.4 </t>
    </r>
    <r>
      <rPr>
        <sz val="11"/>
        <color theme="1"/>
        <rFont val="Arial"/>
      </rPr>
      <t xml:space="preserve">Difusión masiva sobre los derechos de la niñez y las adolescencias.
 </t>
    </r>
  </si>
  <si>
    <r>
      <rPr>
        <b/>
        <sz val="11"/>
        <color theme="1"/>
        <rFont val="Arial"/>
      </rPr>
      <t>PCNA</t>
    </r>
    <r>
      <rPr>
        <sz val="11"/>
        <color theme="1"/>
        <rFont val="Arial"/>
      </rPr>
      <t>: Porcentaje de campañas masivas sobre niñez y adolescencia difundidas.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</si>
  <si>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Campañas masivas sobre los derechos de la niñez y la adolescencia.</t>
    </r>
  </si>
  <si>
    <t>3.1.12 Estrategias de mejoramiento de Transporte y vialidad pública implementadas.</t>
  </si>
  <si>
    <r>
      <rPr>
        <b/>
        <sz val="11"/>
        <color theme="1"/>
        <rFont val="Arial"/>
      </rPr>
      <t xml:space="preserve">PEMVI: </t>
    </r>
    <r>
      <rPr>
        <sz val="11"/>
        <color theme="1"/>
        <rFont val="Arial"/>
      </rPr>
      <t xml:space="preserve">Porcentaje de estrategias de mejoramiento transporte y vialidad implementadas.  </t>
    </r>
  </si>
  <si>
    <r>
      <rPr>
        <b/>
        <sz val="11"/>
        <color theme="1"/>
        <rFont val="Arial"/>
      </rPr>
      <t xml:space="preserve">UNIDAD DE MEDIDA DELINDICADOR:
</t>
    </r>
    <r>
      <rPr>
        <sz val="11"/>
        <color theme="1"/>
        <rFont val="Arial"/>
      </rPr>
      <t xml:space="preserve">Porcentaje
</t>
    </r>
    <r>
      <rPr>
        <b/>
        <sz val="11"/>
        <color theme="1"/>
        <rFont val="Arial"/>
      </rPr>
      <t xml:space="preserve">
UNIDAD DE MEDIDA DE LA VARIABLE:
</t>
    </r>
    <r>
      <rPr>
        <sz val="11"/>
        <color theme="1"/>
        <rFont val="Arial"/>
      </rPr>
      <t>Estrategias de mejoramiento  de transporte y vialidad.</t>
    </r>
  </si>
  <si>
    <r>
      <rPr>
        <b/>
        <sz val="11"/>
        <color theme="1"/>
        <rFont val="Arial"/>
      </rPr>
      <t xml:space="preserve">3.1.12.1 </t>
    </r>
    <r>
      <rPr>
        <sz val="11"/>
        <color theme="1"/>
        <rFont val="Arial"/>
      </rPr>
      <t>Realización de verificaciones de la normatividad en materia de transporte y vialidad.</t>
    </r>
  </si>
  <si>
    <r>
      <rPr>
        <b/>
        <sz val="11"/>
        <color theme="1"/>
        <rFont val="Arial"/>
      </rPr>
      <t>PNTV:</t>
    </r>
    <r>
      <rPr>
        <sz val="11"/>
        <color theme="1"/>
        <rFont val="Arial"/>
      </rPr>
      <t xml:space="preserve"> Porcentaje de verificaciones de normatividad en transporte y vialidad realizadas.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</si>
  <si>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Verificaciones de normatividad </t>
    </r>
  </si>
  <si>
    <r>
      <rPr>
        <b/>
        <sz val="11"/>
        <color theme="1"/>
        <rFont val="Arial"/>
      </rPr>
      <t xml:space="preserve">3.1.12.2. </t>
    </r>
    <r>
      <rPr>
        <sz val="11"/>
        <color theme="1"/>
        <rFont val="Arial"/>
      </rPr>
      <t>Elaboración de propuestas de Seguridad Vial y  de Movilidad Urbana Sostenible.</t>
    </r>
  </si>
  <si>
    <r>
      <rPr>
        <b/>
        <sz val="11"/>
        <color theme="1"/>
        <rFont val="Arial"/>
      </rPr>
      <t xml:space="preserve">PVMU: </t>
    </r>
    <r>
      <rPr>
        <sz val="11"/>
        <color theme="1"/>
        <rFont val="Arial"/>
      </rPr>
      <t>Porcentaje de propuestas de Seguridad Vial y  de Movilidad Urbana elaboradas.</t>
    </r>
  </si>
  <si>
    <r>
      <rPr>
        <b/>
        <sz val="11"/>
        <color theme="1"/>
        <rFont val="Arial"/>
      </rPr>
      <t>UNIDAD DE MÉDIDA DEL INDICADOR:</t>
    </r>
    <r>
      <rPr>
        <sz val="11"/>
        <color theme="1"/>
        <rFont val="Arial"/>
      </rPr>
      <t xml:space="preserve">
Porcentaje.
</t>
    </r>
    <r>
      <rPr>
        <b/>
        <sz val="11"/>
        <color theme="1"/>
        <rFont val="Arial"/>
      </rPr>
      <t>UNIDAD DE MEDIDA DE LA VARIABLE:</t>
    </r>
    <r>
      <rPr>
        <sz val="11"/>
        <color theme="1"/>
        <rFont val="Arial"/>
      </rPr>
      <t xml:space="preserve">
Propuestas de Seguridad Vial y  de Movilidad Urbana.</t>
    </r>
  </si>
  <si>
    <r>
      <rPr>
        <b/>
        <sz val="11"/>
        <color theme="1"/>
        <rFont val="Arial"/>
      </rPr>
      <t xml:space="preserve">3.1.12.3. </t>
    </r>
    <r>
      <rPr>
        <sz val="11"/>
        <color theme="1"/>
        <rFont val="Arial"/>
      </rPr>
      <t>Creación de proyectos integrales de transporte</t>
    </r>
  </si>
  <si>
    <r>
      <rPr>
        <b/>
        <sz val="11"/>
        <color theme="1"/>
        <rFont val="Arial"/>
      </rPr>
      <t>PPITE:</t>
    </r>
    <r>
      <rPr>
        <sz val="11"/>
        <color theme="1"/>
        <rFont val="Arial"/>
      </rPr>
      <t xml:space="preserve"> Porcentaje de proyectos integrales de transporte elaborados.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</si>
  <si>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Proyectos integrales de transporte.</t>
    </r>
  </si>
  <si>
    <r>
      <rPr>
        <b/>
        <sz val="11"/>
        <color theme="1"/>
        <rFont val="Arial"/>
      </rPr>
      <t xml:space="preserve">3.1.12.4 </t>
    </r>
    <r>
      <rPr>
        <sz val="11"/>
        <color theme="1"/>
        <rFont val="Arial"/>
      </rPr>
      <t>Autorización de análisis técnico para el establecimiento de rutas de transporte basadas en las necesidades de la población.</t>
    </r>
  </si>
  <si>
    <r>
      <rPr>
        <b/>
        <sz val="11"/>
        <color theme="1"/>
        <rFont val="Arial"/>
      </rPr>
      <t xml:space="preserve">PAAT: </t>
    </r>
    <r>
      <rPr>
        <sz val="11"/>
        <color theme="1"/>
        <rFont val="Arial"/>
      </rPr>
      <t>Porcentaje de establecimiento de rutas autorizadas.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</si>
  <si>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Establecimiento de rutas.</t>
    </r>
  </si>
  <si>
    <r>
      <rPr>
        <b/>
        <sz val="11"/>
        <color theme="1"/>
        <rFont val="Arial"/>
      </rPr>
      <t>3.1.12..5</t>
    </r>
    <r>
      <rPr>
        <sz val="11"/>
        <color theme="1"/>
        <rFont val="Arial"/>
      </rPr>
      <t xml:space="preserve"> Gestión de proyectos de estructuración vial. </t>
    </r>
  </si>
  <si>
    <r>
      <rPr>
        <b/>
        <sz val="11"/>
        <color theme="1"/>
        <rFont val="Arial"/>
      </rPr>
      <t xml:space="preserve">PPEV: </t>
    </r>
    <r>
      <rPr>
        <sz val="11"/>
        <color theme="1"/>
        <rFont val="Arial"/>
      </rPr>
      <t>Porcentaje de proyectos de estructuración vial elaborados.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</si>
  <si>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Proyectos de estructuración vial.</t>
    </r>
  </si>
  <si>
    <t>Direccion del H. Cuerpo de Bomberos</t>
  </si>
  <si>
    <t>3.1.13 Prevención y combate de incendios, atención y respuesta de emergencias como accidentes, rescates y capacitaciones.</t>
  </si>
  <si>
    <r>
      <rPr>
        <b/>
        <sz val="11"/>
        <color theme="1"/>
        <rFont val="Arial"/>
      </rPr>
      <t>PCIP:</t>
    </r>
    <r>
      <rPr>
        <sz val="11"/>
        <color theme="1"/>
        <rFont val="Arial"/>
      </rPr>
      <t>Porcentaje de personas atendidas</t>
    </r>
  </si>
  <si>
    <r>
      <rPr>
        <b/>
        <sz val="11"/>
        <color theme="1"/>
        <rFont val="Arial"/>
      </rPr>
      <t>UNIDAD DE MEDIDA DEL INDICADOR:</t>
    </r>
    <r>
      <rPr>
        <sz val="11"/>
        <color theme="1"/>
        <rFont val="Arial"/>
      </rPr>
      <t xml:space="preserve">
Porcentaje       
</t>
    </r>
    <r>
      <rPr>
        <b/>
        <sz val="11"/>
        <color theme="1"/>
        <rFont val="Arial"/>
      </rPr>
      <t xml:space="preserve">
UNIDAD DE MEDIDA DE LA VARIABLE: </t>
    </r>
    <r>
      <rPr>
        <sz val="11"/>
        <color theme="1"/>
        <rFont val="Arial"/>
      </rPr>
      <t xml:space="preserve">
Personas integradas en Cómites. </t>
    </r>
  </si>
  <si>
    <r>
      <rPr>
        <b/>
        <sz val="11"/>
        <color theme="1"/>
        <rFont val="Arial"/>
      </rPr>
      <t xml:space="preserve">3.1.13.1 </t>
    </r>
    <r>
      <rPr>
        <sz val="11"/>
        <color theme="1"/>
        <rFont val="Arial"/>
      </rPr>
      <t>Capacitación en prevención de riesgos al personal organizaciones del sector público y privado.</t>
    </r>
  </si>
  <si>
    <r>
      <rPr>
        <b/>
        <sz val="11"/>
        <color theme="1"/>
        <rFont val="Arial"/>
      </rPr>
      <t>POPC</t>
    </r>
    <r>
      <rPr>
        <sz val="11"/>
        <color theme="1"/>
        <rFont val="Arial"/>
      </rPr>
      <t>: Porcentaje de personal de organizaciones públicas y privadas capacitadas.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</si>
  <si>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Personal de Organizaciones públicas y privadas.</t>
    </r>
  </si>
  <si>
    <r>
      <rPr>
        <b/>
        <sz val="11"/>
        <color theme="1"/>
        <rFont val="Arial"/>
      </rPr>
      <t>3.1.13.2</t>
    </r>
    <r>
      <rPr>
        <sz val="11"/>
        <color theme="1"/>
        <rFont val="Arial"/>
      </rPr>
      <t xml:space="preserve"> Verificación de las medidas de seguridad en eventos masivos. </t>
    </r>
  </si>
  <si>
    <r>
      <rPr>
        <b/>
        <sz val="11"/>
        <color theme="1"/>
        <rFont val="Arial"/>
      </rPr>
      <t>PEMV</t>
    </r>
    <r>
      <rPr>
        <sz val="11"/>
        <color theme="1"/>
        <rFont val="Arial"/>
      </rPr>
      <t xml:space="preserve">: Porcentaje de eventos másivos con medidas de seguridad verificadas. </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</si>
  <si>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Eventos másivos.</t>
    </r>
  </si>
  <si>
    <r>
      <rPr>
        <b/>
        <sz val="11"/>
        <color theme="1"/>
        <rFont val="Arial"/>
      </rPr>
      <t xml:space="preserve">3.1.13.3 </t>
    </r>
    <r>
      <rPr>
        <sz val="11"/>
        <color theme="1"/>
        <rFont val="Arial"/>
      </rPr>
      <t>Capacitación de niñas y niños sobre las medidas de prevención de riesgos.</t>
    </r>
  </si>
  <si>
    <r>
      <rPr>
        <b/>
        <sz val="11"/>
        <color theme="1"/>
        <rFont val="Arial"/>
      </rPr>
      <t xml:space="preserve">PNNC: </t>
    </r>
    <r>
      <rPr>
        <sz val="11"/>
        <color theme="1"/>
        <rFont val="Arial"/>
      </rPr>
      <t>Porcentaje de niñas y niños capacitados.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</si>
  <si>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xml:space="preserve">
Niñas y niños.</t>
    </r>
  </si>
  <si>
    <r>
      <rPr>
        <b/>
        <sz val="11"/>
        <color theme="1"/>
        <rFont val="Arial"/>
      </rPr>
      <t>3.1.13.4</t>
    </r>
    <r>
      <rPr>
        <sz val="11"/>
        <color theme="1"/>
        <rFont val="Arial"/>
      </rPr>
      <t xml:space="preserve"> Revisión de los riesgos potenciales en establecimientos hoteleros, restauranteros y comerciales.</t>
    </r>
  </si>
  <si>
    <r>
      <rPr>
        <b/>
        <sz val="11"/>
        <color theme="1"/>
        <rFont val="Arial"/>
      </rPr>
      <t>PEMS</t>
    </r>
    <r>
      <rPr>
        <sz val="11"/>
        <color theme="1"/>
        <rFont val="Arial"/>
      </rPr>
      <t>: Porcentaje de establecimientos con medidas de seguridad revisados.</t>
    </r>
  </si>
  <si>
    <r>
      <rPr>
        <b/>
        <sz val="11"/>
        <color theme="1"/>
        <rFont val="Arial"/>
      </rPr>
      <t>UNIDAD DE MEDIDA DEL INDICADOR</t>
    </r>
    <r>
      <rPr>
        <sz val="11"/>
        <color theme="1"/>
        <rFont val="Arial"/>
      </rPr>
      <t xml:space="preserve">:                       
Porcentaje.
</t>
    </r>
    <r>
      <rPr>
        <b/>
        <sz val="11"/>
        <color theme="1"/>
        <rFont val="Arial"/>
      </rPr>
      <t>UNIDAD DE MEDIDA DE LA VARIABLE</t>
    </r>
    <r>
      <rPr>
        <sz val="11"/>
        <color theme="1"/>
        <rFont val="Arial"/>
      </rPr>
      <t>:                  
Establecimientos.</t>
    </r>
  </si>
  <si>
    <r>
      <rPr>
        <b/>
        <sz val="11"/>
        <color theme="1"/>
        <rFont val="Arial"/>
      </rPr>
      <t xml:space="preserve">3.1.13.5 </t>
    </r>
    <r>
      <rPr>
        <sz val="11"/>
        <color theme="1"/>
        <rFont val="Arial"/>
      </rPr>
      <t xml:space="preserve">Atención de llamadas de auxilios para prevenir riesgos potenciales. </t>
    </r>
  </si>
  <si>
    <r>
      <rPr>
        <b/>
        <sz val="11"/>
        <color theme="1"/>
        <rFont val="Arial"/>
      </rPr>
      <t>PLLA:</t>
    </r>
    <r>
      <rPr>
        <sz val="11"/>
        <color theme="1"/>
        <rFont val="Arial"/>
      </rPr>
      <t xml:space="preserve"> Porcentaje de llamadas de auxilio atendidas. </t>
    </r>
  </si>
  <si>
    <r>
      <rPr>
        <b/>
        <sz val="11"/>
        <color theme="1"/>
        <rFont val="Arial"/>
      </rPr>
      <t xml:space="preserve">UNIDAD DE MEDIDA DEL INDICADOR:   </t>
    </r>
    <r>
      <rPr>
        <sz val="11"/>
        <color theme="1"/>
        <rFont val="Arial"/>
      </rPr>
      <t xml:space="preserve">                    
Porcentaje.
</t>
    </r>
    <r>
      <rPr>
        <b/>
        <sz val="11"/>
        <color theme="1"/>
        <rFont val="Arial"/>
      </rPr>
      <t xml:space="preserve">UNIDAD DE MEDIDA DE LA VARIABLE: </t>
    </r>
    <r>
      <rPr>
        <sz val="11"/>
        <color theme="1"/>
        <rFont val="Arial"/>
      </rPr>
      <t xml:space="preserve">                    
Llamadas de auxilio. </t>
    </r>
  </si>
  <si>
    <r>
      <rPr>
        <b/>
        <sz val="11"/>
        <color theme="1"/>
        <rFont val="Arial"/>
      </rPr>
      <t>3.1.13.6</t>
    </r>
    <r>
      <rPr>
        <sz val="11"/>
        <color theme="1"/>
        <rFont val="Arial"/>
      </rPr>
      <t xml:space="preserve"> Capacitación a elementos del Honorable Cuerpo de Bomberos.</t>
    </r>
  </si>
  <si>
    <r>
      <rPr>
        <b/>
        <sz val="11"/>
        <color theme="1"/>
        <rFont val="Arial"/>
      </rPr>
      <t>PHBC</t>
    </r>
    <r>
      <rPr>
        <sz val="11"/>
        <color theme="1"/>
        <rFont val="Arial"/>
      </rPr>
      <t xml:space="preserve">: Porcentaje de elementos del Honorable Cuerpo de Bomberos capacitados.   </t>
    </r>
  </si>
  <si>
    <r>
      <rPr>
        <b/>
        <sz val="11"/>
        <color theme="1"/>
        <rFont val="Arial"/>
      </rPr>
      <t xml:space="preserve">UNIDAD DE MEDIDA DEL INDICADOR: </t>
    </r>
    <r>
      <rPr>
        <sz val="11"/>
        <color theme="1"/>
        <rFont val="Arial"/>
      </rPr>
      <t xml:space="preserve">          Porcentaje.
</t>
    </r>
    <r>
      <rPr>
        <b/>
        <sz val="11"/>
        <color theme="1"/>
        <rFont val="Arial"/>
      </rPr>
      <t>UNIDAD DE MEDIDA DE LA VARIABLE:</t>
    </r>
    <r>
      <rPr>
        <sz val="11"/>
        <color theme="1"/>
        <rFont val="Arial"/>
      </rPr>
      <t xml:space="preserve">                       
Elementos del Honorable Cuerpo de Bomberos.</t>
    </r>
  </si>
  <si>
    <r>
      <rPr>
        <b/>
        <sz val="11"/>
        <color theme="1"/>
        <rFont val="Arial"/>
      </rPr>
      <t>3.1.13.7</t>
    </r>
    <r>
      <rPr>
        <sz val="11"/>
        <color theme="1"/>
        <rFont val="Arial"/>
      </rPr>
      <t xml:space="preserve"> Incremento de equipos de protección corporal para elementos del Honorable Cuerpo de Bomberos. </t>
    </r>
  </si>
  <si>
    <r>
      <rPr>
        <b/>
        <sz val="11"/>
        <color theme="1"/>
        <rFont val="Arial"/>
      </rPr>
      <t>PEQI</t>
    </r>
    <r>
      <rPr>
        <sz val="11"/>
        <color theme="1"/>
        <rFont val="Arial"/>
      </rPr>
      <t>: Porcentaje de equipos de protección corporal incrementado.</t>
    </r>
  </si>
  <si>
    <r>
      <rPr>
        <b/>
        <sz val="11"/>
        <color theme="1"/>
        <rFont val="Arial"/>
      </rPr>
      <t xml:space="preserve">UNIDAD DE MEDIDA DEL INDICADOR:  </t>
    </r>
    <r>
      <rPr>
        <sz val="11"/>
        <color theme="1"/>
        <rFont val="Arial"/>
      </rPr>
      <t xml:space="preserve">
Porcentaje.
                            </t>
    </r>
    <r>
      <rPr>
        <b/>
        <sz val="11"/>
        <color theme="1"/>
        <rFont val="Arial"/>
      </rPr>
      <t xml:space="preserve">      
UNIDAD DE MEDIDA DE LA VARIABLE:</t>
    </r>
    <r>
      <rPr>
        <sz val="11"/>
        <color theme="1"/>
        <rFont val="Arial"/>
      </rPr>
      <t xml:space="preserve">                    Equipos de protección corporal</t>
    </r>
  </si>
  <si>
    <t>3.1.14 Sesiones de cabildo para la aprobación de los temas y resoluciones del Ayuntamiento celebradas.</t>
  </si>
  <si>
    <r>
      <rPr>
        <b/>
        <sz val="11"/>
        <color theme="1"/>
        <rFont val="Arial"/>
      </rPr>
      <t>PSCC:</t>
    </r>
    <r>
      <rPr>
        <sz val="11"/>
        <color theme="1"/>
        <rFont val="Arial"/>
      </rPr>
      <t xml:space="preserve"> Porcentaje de sesiones de cabildo celebradas.</t>
    </r>
  </si>
  <si>
    <r>
      <rPr>
        <b/>
        <sz val="11"/>
        <color theme="1"/>
        <rFont val="Arial"/>
      </rPr>
      <t xml:space="preserve">UNIDAD DE MEDIDA DEL INDICADOR: </t>
    </r>
    <r>
      <rPr>
        <sz val="11"/>
        <color theme="1"/>
        <rFont val="Arial"/>
      </rPr>
      <t xml:space="preserve">
Porcentaje.
</t>
    </r>
    <r>
      <rPr>
        <b/>
        <sz val="11"/>
        <color theme="1"/>
        <rFont val="Arial"/>
      </rPr>
      <t xml:space="preserve">
UNIDAD DE MEDIDA DE LAS VARIABLES:</t>
    </r>
    <r>
      <rPr>
        <sz val="11"/>
        <color theme="1"/>
        <rFont val="Arial"/>
      </rPr>
      <t xml:space="preserve">
Sesiones de cabildo.</t>
    </r>
  </si>
  <si>
    <r>
      <rPr>
        <b/>
        <sz val="11"/>
        <color theme="1"/>
        <rFont val="Arial"/>
      </rPr>
      <t>3.1.14.1</t>
    </r>
    <r>
      <rPr>
        <sz val="11"/>
        <color theme="1"/>
        <rFont val="Arial"/>
      </rPr>
      <t>Verificación de la asistencia de quienes presiden las Regidurias del H. Ayuntamiento de Benito Juárez.</t>
    </r>
  </si>
  <si>
    <r>
      <rPr>
        <b/>
        <sz val="11"/>
        <color theme="1"/>
        <rFont val="Arial"/>
      </rPr>
      <t xml:space="preserve">PRAS: </t>
    </r>
    <r>
      <rPr>
        <sz val="11"/>
        <color theme="1"/>
        <rFont val="Arial"/>
      </rPr>
      <t xml:space="preserve">Porcentaje de asistencias a sesiones verificadas. </t>
    </r>
  </si>
  <si>
    <r>
      <rPr>
        <b/>
        <sz val="11"/>
        <color theme="1"/>
        <rFont val="Arial"/>
      </rPr>
      <t xml:space="preserve">UNIDAD DE MEDIDA DEL INDICADOR: </t>
    </r>
    <r>
      <rPr>
        <sz val="11"/>
        <color theme="1"/>
        <rFont val="Arial"/>
      </rPr>
      <t xml:space="preserve">
Porcentaje
</t>
    </r>
    <r>
      <rPr>
        <b/>
        <sz val="11"/>
        <color theme="1"/>
        <rFont val="Arial"/>
      </rPr>
      <t xml:space="preserve">
UNIDAD DE MEDIDA DE LAS VARIABLES:</t>
    </r>
    <r>
      <rPr>
        <sz val="11"/>
        <color theme="1"/>
        <rFont val="Arial"/>
      </rPr>
      <t xml:space="preserve">
Asistencia a sesiones de cabildo</t>
    </r>
  </si>
  <si>
    <r>
      <rPr>
        <b/>
        <sz val="11"/>
        <color theme="1"/>
        <rFont val="Arial"/>
      </rPr>
      <t>3.1.14.2</t>
    </r>
    <r>
      <rPr>
        <sz val="11"/>
        <color theme="1"/>
        <rFont val="Arial"/>
      </rPr>
      <t xml:space="preserve"> Elaboración y encuadernación de las actas de cabildo.</t>
    </r>
  </si>
  <si>
    <r>
      <rPr>
        <b/>
        <sz val="11"/>
        <color theme="1"/>
        <rFont val="Arial"/>
      </rPr>
      <t xml:space="preserve">PACE: </t>
    </r>
    <r>
      <rPr>
        <sz val="11"/>
        <color theme="1"/>
        <rFont val="Arial"/>
      </rPr>
      <t xml:space="preserve">Porcentaje de actas de cabildo encuadernadas.  </t>
    </r>
  </si>
  <si>
    <r>
      <rPr>
        <b/>
        <sz val="11"/>
        <color theme="1"/>
        <rFont val="Arial"/>
      </rPr>
      <t xml:space="preserve">UNIDAD DE MEDIDA DEL INDICADOR: </t>
    </r>
    <r>
      <rPr>
        <sz val="11"/>
        <color theme="1"/>
        <rFont val="Arial"/>
      </rPr>
      <t xml:space="preserve">
Porcentaje.
</t>
    </r>
    <r>
      <rPr>
        <b/>
        <sz val="11"/>
        <color theme="1"/>
        <rFont val="Arial"/>
      </rPr>
      <t xml:space="preserve">
UNIDAD DE MEDIDA DE LAS VARIABLES:</t>
    </r>
    <r>
      <rPr>
        <sz val="11"/>
        <color theme="1"/>
        <rFont val="Arial"/>
      </rPr>
      <t xml:space="preserve">
Actas de cabildo. </t>
    </r>
  </si>
  <si>
    <r>
      <rPr>
        <b/>
        <sz val="11"/>
        <color theme="1"/>
        <rFont val="Arial"/>
      </rPr>
      <t>3.1.14.3</t>
    </r>
    <r>
      <rPr>
        <sz val="11"/>
        <color theme="1"/>
        <rFont val="Arial"/>
      </rPr>
      <t xml:space="preserve"> Publicación de los acuerdos en la Gaceta del ayuntamiento y en el Periódico Oficial del Estado.</t>
    </r>
  </si>
  <si>
    <r>
      <rPr>
        <b/>
        <sz val="11"/>
        <color theme="1"/>
        <rFont val="Arial"/>
      </rPr>
      <t>PAP:</t>
    </r>
    <r>
      <rPr>
        <sz val="11"/>
        <color theme="1"/>
        <rFont val="Arial"/>
      </rPr>
      <t xml:space="preserve"> Porcentaje de Acuerdos de Cabildo publicados. </t>
    </r>
  </si>
  <si>
    <r>
      <rPr>
        <b/>
        <sz val="11"/>
        <color theme="1"/>
        <rFont val="Arial"/>
      </rPr>
      <t xml:space="preserve">UNIDAD DE MEDIDA DEL INDICADOR: </t>
    </r>
    <r>
      <rPr>
        <sz val="11"/>
        <color theme="1"/>
        <rFont val="Arial"/>
      </rPr>
      <t xml:space="preserve">
Porcentaje
</t>
    </r>
    <r>
      <rPr>
        <b/>
        <sz val="11"/>
        <color theme="1"/>
        <rFont val="Arial"/>
      </rPr>
      <t xml:space="preserve">UNIDAD DE MEDIDA DE LAS VARIABLES:
</t>
    </r>
    <r>
      <rPr>
        <sz val="11"/>
        <color theme="1"/>
        <rFont val="Arial"/>
      </rPr>
      <t>Acuerdos de Cabildo.</t>
    </r>
  </si>
  <si>
    <r>
      <rPr>
        <b/>
        <sz val="11"/>
        <color theme="1"/>
        <rFont val="Arial"/>
      </rPr>
      <t xml:space="preserve">3.1.14.4 </t>
    </r>
    <r>
      <rPr>
        <sz val="11"/>
        <color theme="1"/>
        <rFont val="Arial"/>
      </rPr>
      <t xml:space="preserve">Realización de Precabildeos para dar a conocer los temas más relevantes según el Cabildo. </t>
    </r>
  </si>
  <si>
    <r>
      <rPr>
        <b/>
        <sz val="11"/>
        <color theme="1"/>
        <rFont val="Arial"/>
      </rPr>
      <t>PPR:</t>
    </r>
    <r>
      <rPr>
        <sz val="11"/>
        <color theme="1"/>
        <rFont val="Arial"/>
      </rPr>
      <t xml:space="preserve"> Porcentaje de precabildeos realizados </t>
    </r>
  </si>
  <si>
    <r>
      <rPr>
        <b/>
        <sz val="11"/>
        <color theme="1"/>
        <rFont val="Arial"/>
      </rPr>
      <t xml:space="preserve">UNIDAD DE MEDIDA DEL INDICADOR: </t>
    </r>
    <r>
      <rPr>
        <sz val="11"/>
        <color theme="1"/>
        <rFont val="Arial"/>
      </rPr>
      <t xml:space="preserve">
Porcentaje.
</t>
    </r>
    <r>
      <rPr>
        <b/>
        <sz val="11"/>
        <color theme="1"/>
        <rFont val="Arial"/>
      </rPr>
      <t>UNIDAD DE MEDIDA DE LAS VARIABLES:</t>
    </r>
    <r>
      <rPr>
        <sz val="11"/>
        <color theme="1"/>
        <rFont val="Arial"/>
      </rPr>
      <t xml:space="preserve">
Precabildeos.</t>
    </r>
  </si>
  <si>
    <r>
      <rPr>
        <b/>
        <sz val="11"/>
        <color theme="1"/>
        <rFont val="Arial"/>
      </rPr>
      <t xml:space="preserve">3.1.14.5 </t>
    </r>
    <r>
      <rPr>
        <sz val="11"/>
        <color theme="1"/>
        <rFont val="Arial"/>
      </rPr>
      <t xml:space="preserve"> Aprobación de los proyectos de acuerdos en las sesiones de Cabildo</t>
    </r>
  </si>
  <si>
    <r>
      <rPr>
        <b/>
        <sz val="11"/>
        <color theme="1"/>
        <rFont val="Arial"/>
      </rPr>
      <t>PAA</t>
    </r>
    <r>
      <rPr>
        <sz val="11"/>
        <color theme="1"/>
        <rFont val="Arial"/>
      </rPr>
      <t xml:space="preserve">: Porcentaje de proyectos de acuerdos aprobados.   </t>
    </r>
  </si>
  <si>
    <r>
      <rPr>
        <b/>
        <sz val="11"/>
        <color theme="1"/>
        <rFont val="Arial"/>
      </rPr>
      <t xml:space="preserve">UNIDAD DE MEDIDA DEL INDICADOR: </t>
    </r>
    <r>
      <rPr>
        <sz val="11"/>
        <color theme="1"/>
        <rFont val="Arial"/>
      </rPr>
      <t xml:space="preserve">
Porcentaje.
</t>
    </r>
    <r>
      <rPr>
        <b/>
        <sz val="11"/>
        <color theme="1"/>
        <rFont val="Arial"/>
      </rPr>
      <t>UNIDAD DE MEDIDA DE LAS VARIABLES:</t>
    </r>
    <r>
      <rPr>
        <sz val="11"/>
        <color theme="1"/>
        <rFont val="Arial"/>
      </rPr>
      <t xml:space="preserve">
Proyectos de acuerdos.</t>
    </r>
  </si>
  <si>
    <t>Componente (Dirección del Archivo Municipal)</t>
  </si>
  <si>
    <t xml:space="preserve">3.2.1.1.10  Organizar, conservar y gestionar la documentacion oficial, generada por las unidades administrativas, transferidas al archivo Municipal.
</t>
  </si>
  <si>
    <t>PAMC: Porcentaje de Archivos Municipales en concentración.</t>
  </si>
  <si>
    <r>
      <rPr>
        <b/>
        <sz val="11"/>
        <color theme="1"/>
        <rFont val="Arial"/>
      </rPr>
      <t>3.1.15.1</t>
    </r>
    <r>
      <rPr>
        <sz val="11"/>
        <color theme="1"/>
        <rFont val="Arial"/>
      </rPr>
      <t xml:space="preserve"> Atención a las solicitudes de las Unidades Administrativas para bajas documentales de Archivo de Concentración.</t>
    </r>
  </si>
  <si>
    <t xml:space="preserve">PSBD: Porcentaje de solicitudes de bajas documentales atendidas. </t>
  </si>
  <si>
    <t>UNIDAD DE MEDIDA DEL INDICADOR:  
Porcentaje.            
UNIDAD DE MEDIDA DE LA VARIABLE:        
Solicitudes de bajas documentales.</t>
  </si>
  <si>
    <r>
      <rPr>
        <b/>
        <sz val="11"/>
        <color theme="1"/>
        <rFont val="Arial"/>
      </rPr>
      <t>3.1.15.2</t>
    </r>
    <r>
      <rPr>
        <sz val="11"/>
        <color theme="1"/>
        <rFont val="Arial"/>
      </rPr>
      <t xml:space="preserve">  Solicitudes de transferencias primarias de los Archivos de Tramite de las Unidades Administrativas Municipales al Archivo de Concentración.</t>
    </r>
  </si>
  <si>
    <t xml:space="preserve">PTPA: Porcentaje de Transferencias Primarias solicitadas.  </t>
  </si>
  <si>
    <t>UNIDAD DE MEDIDA
DEL INDICADOR: 
Porcentaje.
UNIDAD DE MEDIDA DE LA VARIABLE:
Transferencias primarias.</t>
  </si>
  <si>
    <r>
      <rPr>
        <b/>
        <sz val="11"/>
        <color theme="1"/>
        <rFont val="Arial"/>
      </rPr>
      <t>3.1.15.3</t>
    </r>
    <r>
      <rPr>
        <sz val="11"/>
        <color theme="1"/>
        <rFont val="Arial"/>
      </rPr>
      <t xml:space="preserve"> Elaboración de los Instrumentos para control y consulta del Archivo Municipal.</t>
    </r>
  </si>
  <si>
    <t xml:space="preserve">PICCE: Porcentaje de instrumentos de control y consulta elaborados </t>
  </si>
  <si>
    <r>
      <rPr>
        <b/>
        <sz val="11"/>
        <color theme="1"/>
        <rFont val="Arial"/>
      </rPr>
      <t>3.1.15..4</t>
    </r>
    <r>
      <rPr>
        <sz val="11"/>
        <color theme="1"/>
        <rFont val="Arial"/>
      </rPr>
      <t xml:space="preserve"> Capacitaciónes desarrolladas a las unidades administravias en materia de gestión documental y administración de los archivos.</t>
    </r>
  </si>
  <si>
    <t>PAMAT: Porcentaje de capacitaciones en materia de archivo de tramite.</t>
  </si>
  <si>
    <t>UNIDAD DE MEDIDA DEL     INDICADOR:    
Porcentaje.
UNIDAD DE MEDIDA DE LA VARIABLE:    
Numero de Asesorias de archivo en tramite.</t>
  </si>
  <si>
    <r>
      <rPr>
        <b/>
        <sz val="11"/>
        <color theme="1"/>
        <rFont val="Arial"/>
      </rPr>
      <t>3.1.15.5</t>
    </r>
    <r>
      <rPr>
        <sz val="11"/>
        <color theme="1"/>
        <rFont val="Arial"/>
      </rPr>
      <t xml:space="preserve"> Eliminación de Documentos de apoyo informativo.</t>
    </r>
  </si>
  <si>
    <t>PEDAI: Porcentaje de eliminación de Documentos de Apoyo informativo.</t>
  </si>
  <si>
    <t>UNIDAD DE MEDIDA DEL     INDICADOR:    
Porcentaje.
UNIDAD DE MEDIDA DE LA VARIABLE:    
Numero de eliminación de documentos de apoyo informativo.</t>
  </si>
  <si>
    <r>
      <rPr>
        <b/>
        <sz val="11"/>
        <color theme="1"/>
        <rFont val="Arial"/>
      </rPr>
      <t>3.1.15..6</t>
    </r>
    <r>
      <rPr>
        <sz val="11"/>
        <color theme="1"/>
        <rFont val="Arial"/>
      </rPr>
      <t xml:space="preserve"> Visitas agendadas a las unidades administrativas para el proceso de baja documental.</t>
    </r>
  </si>
  <si>
    <t>PVAUAPBD: Porcentaje de visitas agendadas a las unidades administrativas para el proceso de baja documental.</t>
  </si>
  <si>
    <t>UNIDAD DE MEDIDA DEL     INDICADOR:    
Porcentaje.
UNIDAD DE MEDIDA DE LA VARIABLE:    
Numero de visitas agendadas a las unidades administrativas para baja.</t>
  </si>
  <si>
    <r>
      <rPr>
        <b/>
        <sz val="11"/>
        <color theme="1"/>
        <rFont val="Arial"/>
      </rPr>
      <t xml:space="preserve">3.1.15.7 </t>
    </r>
    <r>
      <rPr>
        <sz val="11"/>
        <color theme="1"/>
        <rFont val="Arial"/>
      </rPr>
      <t>Total de Bajas documentales concluidas (Actas de baja documental)</t>
    </r>
  </si>
  <si>
    <t>PTBDC: Porcentaje de Total de Bajas documentales concluidas (Actas de baja documental).</t>
  </si>
  <si>
    <t xml:space="preserve">UNIDAD DE MEDIDA DEL     INDICADOR:    
Porcentaje.
UNIDAD DE MEDIDA DE LA VARIABLE:    
Numero Total de Bajas documentales concluidas (Actas de baja documental).  </t>
  </si>
  <si>
    <r>
      <rPr>
        <b/>
        <sz val="11"/>
        <color theme="1"/>
        <rFont val="Arial"/>
      </rPr>
      <t>3.1.15..8</t>
    </r>
    <r>
      <rPr>
        <sz val="11"/>
        <color theme="1"/>
        <rFont val="Arial"/>
      </rPr>
      <t xml:space="preserve"> Asesorias en materia de bajas documentales.</t>
    </r>
  </si>
  <si>
    <t xml:space="preserve">UNIDAD DE MEDIDA DEL     INDICADOR:    
Porcentaje.
UNIDAD DE MEDIDA DE LA VARIABLE:    
Numero Total de Asesorias en materia de bajas documentales.    </t>
  </si>
  <si>
    <r>
      <rPr>
        <b/>
        <sz val="11"/>
        <color theme="1"/>
        <rFont val="Arial"/>
      </rPr>
      <t>3.1.15..9</t>
    </r>
    <r>
      <rPr>
        <sz val="11"/>
        <color theme="1"/>
        <rFont val="Arial"/>
      </rPr>
      <t xml:space="preserve"> Exposición y actividades historicas en eventos.</t>
    </r>
  </si>
  <si>
    <t>PAMBD: Porcentaje de Exposiciónes y actividades historicas en eventos.</t>
  </si>
  <si>
    <t xml:space="preserve">UNIDAD DE MEDIDA DEL     INDICADOR:    
Porcentaje.
UNIDAD DE MEDIDA DE LA VARIABLE:    
Numero Total de Total de Exposiciónes y actividades historicas en eventos.    </t>
  </si>
  <si>
    <r>
      <rPr>
        <b/>
        <sz val="11"/>
        <color theme="1"/>
        <rFont val="Arial"/>
      </rPr>
      <t xml:space="preserve">3.1.15.10 </t>
    </r>
    <r>
      <rPr>
        <sz val="11"/>
        <color theme="1"/>
        <rFont val="Arial"/>
      </rPr>
      <t xml:space="preserve"> Visitas guidas a escuelas públicas.</t>
    </r>
  </si>
  <si>
    <t>PVGEP: Porcentaje de Visitas de Guidas a Escuelas Públicas.</t>
  </si>
  <si>
    <t xml:space="preserve">UNIDAD DE MEDIDA DEL     INDICADOR:    
Porcentaje.
UNIDAD DE MEDIDA DE LA VARIABLE:    
Numero Total de Visitas Guiadas a Escuelas Públicas.    </t>
  </si>
  <si>
    <r>
      <rPr>
        <b/>
        <sz val="11"/>
        <color theme="1"/>
        <rFont val="Arial"/>
      </rPr>
      <t>3.1.15.11</t>
    </r>
    <r>
      <rPr>
        <sz val="11"/>
        <color theme="1"/>
        <rFont val="Arial"/>
      </rPr>
      <t xml:space="preserve"> Servicios de Prestamo y Consulta al Público</t>
    </r>
  </si>
  <si>
    <t>PVGEP: Porcentaje de Servicios de Prestamo y Consulta al Público.</t>
  </si>
  <si>
    <t>UNIDAD DE MEDIDA DEL     INDICADOR:    
Porcentaje.
UNIDAD DE MEDIDA DE LA VARIABLE:    
Numero Total de Servicios de Prestamo y Consulta al Público..</t>
  </si>
  <si>
    <r>
      <rPr>
        <b/>
        <sz val="11"/>
        <color theme="1"/>
        <rFont val="Arial"/>
      </rPr>
      <t>3.1.15.12</t>
    </r>
    <r>
      <rPr>
        <sz val="11"/>
        <color theme="1"/>
        <rFont val="Arial"/>
      </rPr>
      <t xml:space="preserve"> Impartición de asesorias a las Unidades Administrativas en materia de Archivo de tramite.</t>
    </r>
  </si>
  <si>
    <t xml:space="preserve">PCAI: Porcentaje de las capacitaciones en materia de archivo impartidas. </t>
  </si>
  <si>
    <t>UNIDAD DE MEDIDA DEL INDICADOR:        Porcentaje.
UNIDAD DE MEDIDA DE LA VARIABLE:                              Capacitaciones en materia de archivo.</t>
  </si>
  <si>
    <r>
      <rPr>
        <b/>
        <sz val="11"/>
        <color theme="1"/>
        <rFont val="Arial"/>
      </rPr>
      <t xml:space="preserve">3.1.15.13 </t>
    </r>
    <r>
      <rPr>
        <sz val="11"/>
        <color theme="1"/>
        <rFont val="Arial"/>
      </rPr>
      <t>Sesiones del Grupo Interdisciplinario</t>
    </r>
  </si>
  <si>
    <t xml:space="preserve">PSGI: Porcentaje de sesiones del grupo interdisciplinario, Extraordinarias y Ordinarias.  </t>
  </si>
  <si>
    <t>Componente
(Dirección de Protección Civil  )</t>
  </si>
  <si>
    <t>3.1.16 Acciones realizadas para mitigar los riesgos y proteger a la población y establecimientos comerciales con medidas de seguridad.</t>
  </si>
  <si>
    <r>
      <rPr>
        <b/>
        <sz val="11"/>
        <color theme="1"/>
        <rFont val="Arial"/>
      </rPr>
      <t>PARPMR</t>
    </r>
    <r>
      <rPr>
        <sz val="11"/>
        <color theme="1"/>
        <rFont val="Arial"/>
      </rPr>
      <t>: Porcentaje de acciones realizadas para la mitigación de los riesgos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</si>
  <si>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mitigaci´no de riesgos
</t>
    </r>
  </si>
  <si>
    <r>
      <rPr>
        <b/>
        <sz val="11"/>
        <color theme="1"/>
        <rFont val="Arial"/>
      </rPr>
      <t xml:space="preserve">3.1.16.1 </t>
    </r>
    <r>
      <rPr>
        <sz val="11"/>
        <color theme="1"/>
        <rFont val="Arial"/>
      </rPr>
      <t>Difusión en los medios de comunicación las prevenciones y alertas de siniestros por efectos naturales y humanos.</t>
    </r>
  </si>
  <si>
    <r>
      <rPr>
        <b/>
        <sz val="11"/>
        <color theme="1"/>
        <rFont val="Arial"/>
      </rPr>
      <t>PSD</t>
    </r>
    <r>
      <rPr>
        <sz val="11"/>
        <color theme="1"/>
        <rFont val="Arial"/>
      </rPr>
      <t xml:space="preserve">: Porcentaje de spots difundidos por medio de redes sociales.
</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</si>
  <si>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Spots  </t>
    </r>
  </si>
  <si>
    <r>
      <rPr>
        <b/>
        <sz val="11"/>
        <color theme="1"/>
        <rFont val="Arial"/>
      </rPr>
      <t xml:space="preserve">3.1.16.2 </t>
    </r>
    <r>
      <rPr>
        <sz val="11"/>
        <color theme="1"/>
        <rFont val="Arial"/>
      </rPr>
      <t xml:space="preserve">Capacitación a la población de diferentes sectores en materia de Protección Civil. </t>
    </r>
  </si>
  <si>
    <r>
      <rPr>
        <b/>
        <sz val="11"/>
        <color theme="1"/>
        <rFont val="Arial"/>
      </rPr>
      <t>PPC:</t>
    </r>
    <r>
      <rPr>
        <sz val="11"/>
        <color theme="1"/>
        <rFont val="Arial"/>
      </rPr>
      <t xml:space="preserve"> Porcentaje de personas capacitadas.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</si>
  <si>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Personas capacitadas</t>
    </r>
  </si>
  <si>
    <r>
      <rPr>
        <b/>
        <sz val="11"/>
        <color theme="1"/>
        <rFont val="Arial"/>
      </rPr>
      <t xml:space="preserve">3.1.16.3 </t>
    </r>
    <r>
      <rPr>
        <sz val="11"/>
        <color theme="1"/>
        <rFont val="Arial"/>
      </rPr>
      <t>Evaluación de guardavidas en materia de seguridad acuática.</t>
    </r>
  </si>
  <si>
    <r>
      <rPr>
        <b/>
        <sz val="11"/>
        <color theme="1"/>
        <rFont val="Arial"/>
      </rPr>
      <t>PGE</t>
    </r>
    <r>
      <rPr>
        <sz val="11"/>
        <color theme="1"/>
        <rFont val="Arial"/>
      </rPr>
      <t>:Porcentaje de Guardavidas Evaluados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</si>
  <si>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Guardavidas Evaluados</t>
    </r>
  </si>
  <si>
    <r>
      <rPr>
        <b/>
        <sz val="11"/>
        <color theme="1"/>
        <rFont val="Arial"/>
      </rPr>
      <t xml:space="preserve">3.1.16.4 </t>
    </r>
    <r>
      <rPr>
        <sz val="11"/>
        <color theme="1"/>
        <rFont val="Arial"/>
      </rPr>
      <t>Elaboración de Dictámenes Aprobatorios (anuencias) a comercios de bajo, mediano y alto riesgo.</t>
    </r>
  </si>
  <si>
    <r>
      <rPr>
        <b/>
        <sz val="11"/>
        <color theme="1"/>
        <rFont val="Arial"/>
      </rPr>
      <t>PDAE</t>
    </r>
    <r>
      <rPr>
        <sz val="11"/>
        <color theme="1"/>
        <rFont val="Arial"/>
      </rPr>
      <t>: Porcentaje de dictámenes aprobatorios entregados  de bajo, mediano y alto riesgo.</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</si>
  <si>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Dictámenes aprobatorios</t>
    </r>
  </si>
  <si>
    <r>
      <rPr>
        <b/>
        <sz val="11"/>
        <color theme="1"/>
        <rFont val="Arial"/>
      </rPr>
      <t xml:space="preserve">3.16..5 </t>
    </r>
    <r>
      <rPr>
        <sz val="11"/>
        <color theme="1"/>
        <rFont val="Arial"/>
      </rPr>
      <t>Evaluación de Programas Internos de Protección Civil.</t>
    </r>
  </si>
  <si>
    <r>
      <rPr>
        <b/>
        <sz val="11"/>
        <color theme="1"/>
        <rFont val="Arial"/>
      </rPr>
      <t>PPIE:</t>
    </r>
    <r>
      <rPr>
        <sz val="11"/>
        <color theme="1"/>
        <rFont val="Arial"/>
      </rPr>
      <t xml:space="preserve"> Porcentaje de programas internos evaluados de los diversos locales comerciales.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</si>
  <si>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Programas internos</t>
    </r>
  </si>
  <si>
    <r>
      <rPr>
        <b/>
        <sz val="11"/>
        <color theme="1"/>
        <rFont val="Arial"/>
      </rPr>
      <t xml:space="preserve">3..1.16.6 </t>
    </r>
    <r>
      <rPr>
        <sz val="11"/>
        <color theme="1"/>
        <rFont val="Arial"/>
      </rPr>
      <t>Elaboración de inspecciones a comercios de mediano y alto riesgo.</t>
    </r>
  </si>
  <si>
    <r>
      <rPr>
        <b/>
        <sz val="11"/>
        <color theme="1"/>
        <rFont val="Arial"/>
      </rPr>
      <t xml:space="preserve">PIRC: </t>
    </r>
    <r>
      <rPr>
        <sz val="11"/>
        <color theme="1"/>
        <rFont val="Arial"/>
      </rPr>
      <t xml:space="preserve">Porcentaje de inspecciones realizadas a comercios de mediano y alto riesgo. </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</si>
  <si>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Inspecciones </t>
    </r>
  </si>
  <si>
    <r>
      <rPr>
        <b/>
        <sz val="11"/>
        <color theme="1"/>
        <rFont val="Arial"/>
      </rPr>
      <t>3.1.16.7</t>
    </r>
    <r>
      <rPr>
        <sz val="11"/>
        <color theme="1"/>
        <rFont val="Arial"/>
      </rPr>
      <t xml:space="preserve"> Evaluación de simulacros en ámbito privado y público.</t>
    </r>
  </si>
  <si>
    <r>
      <rPr>
        <b/>
        <sz val="11"/>
        <color theme="1"/>
        <rFont val="Arial"/>
      </rPr>
      <t xml:space="preserve">PSPPE: </t>
    </r>
    <r>
      <rPr>
        <sz val="11"/>
        <color theme="1"/>
        <rFont val="Arial"/>
      </rPr>
      <t>Porcentaje de simulacros públicos y provados evaluados.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</si>
  <si>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Simulacros</t>
    </r>
  </si>
  <si>
    <r>
      <rPr>
        <b/>
        <sz val="11"/>
        <color theme="1"/>
        <rFont val="Arial"/>
      </rPr>
      <t>3.1.16.8</t>
    </r>
    <r>
      <rPr>
        <sz val="11"/>
        <color theme="1"/>
        <rFont val="Arial"/>
      </rPr>
      <t xml:space="preserve"> Registro de prestadores de servicios autorizados en materia de Protección Civil</t>
    </r>
  </si>
  <si>
    <r>
      <rPr>
        <b/>
        <sz val="11"/>
        <color theme="1"/>
        <rFont val="Arial"/>
      </rPr>
      <t xml:space="preserve">PPSA: </t>
    </r>
    <r>
      <rPr>
        <sz val="11"/>
        <color theme="1"/>
        <rFont val="Arial"/>
      </rPr>
      <t xml:space="preserve">Porcentaje de prestadores de servicio autorizados </t>
    </r>
  </si>
  <si>
    <r>
      <rPr>
        <b/>
        <sz val="11"/>
        <color theme="1"/>
        <rFont val="Arial"/>
      </rPr>
      <t>UNIDAD DE MEDIDA DEL INDICADOR:</t>
    </r>
    <r>
      <rPr>
        <sz val="11"/>
        <color theme="1"/>
        <rFont val="Arial"/>
      </rPr>
      <t xml:space="preserve">
Porcentaje
</t>
    </r>
    <r>
      <rPr>
        <b/>
        <sz val="11"/>
        <color theme="1"/>
        <rFont val="Arial"/>
      </rPr>
      <t xml:space="preserve">UNIDAD DE MEDIDA DE LAS VARIABLES:
</t>
    </r>
    <r>
      <rPr>
        <sz val="11"/>
        <color theme="1"/>
        <rFont val="Arial"/>
      </rPr>
      <t>Prestadores de servicio</t>
    </r>
  </si>
  <si>
    <r>
      <rPr>
        <b/>
        <sz val="11"/>
        <color theme="1"/>
        <rFont val="Arial"/>
      </rPr>
      <t>3.1.16.9</t>
    </r>
    <r>
      <rPr>
        <sz val="11"/>
        <color theme="1"/>
        <rFont val="Arial"/>
      </rPr>
      <t xml:space="preserve"> Atención de reportes de  emergencias en materia de gestión integral de riesgos y de protección civil. </t>
    </r>
  </si>
  <si>
    <r>
      <rPr>
        <b/>
        <sz val="11"/>
        <color theme="1"/>
        <rFont val="Arial"/>
      </rPr>
      <t>PREA:</t>
    </r>
    <r>
      <rPr>
        <sz val="11"/>
        <color theme="1"/>
        <rFont val="Arial"/>
      </rPr>
      <t xml:space="preserve"> Porcentaje de reportes de emergencia atendidos.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</si>
  <si>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Reporte de emergencias</t>
    </r>
  </si>
  <si>
    <r>
      <rPr>
        <b/>
        <sz val="11"/>
        <color theme="1"/>
        <rFont val="Arial"/>
      </rPr>
      <t xml:space="preserve">3.1.16.10 </t>
    </r>
    <r>
      <rPr>
        <sz val="11"/>
        <color theme="1"/>
        <rFont val="Arial"/>
      </rPr>
      <t>Atención médica prehospitalaria a personas ocasionadas por incidencias reportadas.</t>
    </r>
  </si>
  <si>
    <r>
      <rPr>
        <b/>
        <sz val="11"/>
        <color theme="1"/>
        <rFont val="Arial"/>
      </rPr>
      <t>PPAM</t>
    </r>
    <r>
      <rPr>
        <sz val="11"/>
        <color theme="1"/>
        <rFont val="Arial"/>
      </rPr>
      <t>: Porcentaja de personas con atención médica</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</si>
  <si>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Personas atendidas</t>
    </r>
  </si>
  <si>
    <r>
      <rPr>
        <b/>
        <sz val="11"/>
        <color theme="1"/>
        <rFont val="Arial"/>
      </rPr>
      <t>3.1.16.11</t>
    </r>
    <r>
      <rPr>
        <sz val="11"/>
        <color theme="1"/>
        <rFont val="Arial"/>
      </rPr>
      <t xml:space="preserve"> Supervisión  y atención a eventos públicos y privado de cualquier índole.</t>
    </r>
  </si>
  <si>
    <r>
      <rPr>
        <b/>
        <sz val="11"/>
        <color theme="1"/>
        <rFont val="Arial"/>
      </rPr>
      <t>PEPPS:</t>
    </r>
    <r>
      <rPr>
        <sz val="11"/>
        <color theme="1"/>
        <rFont val="Arial"/>
      </rPr>
      <t xml:space="preserve"> Porcentaje de eventos públicos y privados supervisados.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</si>
  <si>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Eventos Públicos y privados</t>
    </r>
  </si>
  <si>
    <r>
      <rPr>
        <b/>
        <sz val="11"/>
        <color theme="1"/>
        <rFont val="Arial"/>
      </rPr>
      <t xml:space="preserve">3.1.16.12 </t>
    </r>
    <r>
      <rPr>
        <sz val="11"/>
        <color theme="1"/>
        <rFont val="Arial"/>
      </rPr>
      <t>Verificación de refugios temporale con motivo de la temporada de Fenómenos Hidrometeorológicos.</t>
    </r>
  </si>
  <si>
    <r>
      <rPr>
        <b/>
        <sz val="11"/>
        <color theme="1"/>
        <rFont val="Arial"/>
      </rPr>
      <t>PRTV:</t>
    </r>
    <r>
      <rPr>
        <sz val="11"/>
        <color theme="1"/>
        <rFont val="Arial"/>
      </rPr>
      <t xml:space="preserve"> Porcentaje  de refugios temporales verificados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</si>
  <si>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Refugios temporales</t>
    </r>
  </si>
  <si>
    <r>
      <rPr>
        <b/>
        <sz val="11"/>
        <color theme="1"/>
        <rFont val="Arial"/>
      </rPr>
      <t xml:space="preserve">3.1.16.13 </t>
    </r>
    <r>
      <rPr>
        <sz val="11"/>
        <color theme="1"/>
        <rFont val="Arial"/>
      </rPr>
      <t>Implementación de operativos con motivo a los diversos fenómenos naturales y antrópicos</t>
    </r>
  </si>
  <si>
    <r>
      <rPr>
        <b/>
        <sz val="11"/>
        <color theme="1"/>
        <rFont val="Arial"/>
      </rPr>
      <t>POI:</t>
    </r>
    <r>
      <rPr>
        <sz val="11"/>
        <color theme="1"/>
        <rFont val="Arial"/>
      </rPr>
      <t xml:space="preserve"> Porcentaje de operativos implementados.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</si>
  <si>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Operativos implementados</t>
    </r>
  </si>
  <si>
    <r>
      <rPr>
        <b/>
        <sz val="11"/>
        <color theme="1"/>
        <rFont val="Arial"/>
      </rPr>
      <t xml:space="preserve">3.1.16.14 </t>
    </r>
    <r>
      <rPr>
        <sz val="11"/>
        <color theme="1"/>
        <rFont val="Arial"/>
      </rPr>
      <t>Implementación de salvamentos, rescates y primeros auxilios en playas, cenotes y lagunas en el municipio.</t>
    </r>
  </si>
  <si>
    <r>
      <rPr>
        <b/>
        <sz val="11"/>
        <color theme="1"/>
        <rFont val="Arial"/>
      </rPr>
      <t>PSRPI:</t>
    </r>
    <r>
      <rPr>
        <sz val="11"/>
        <color theme="1"/>
        <rFont val="Arial"/>
      </rPr>
      <t xml:space="preserve"> Porcentaje de salvamentos, rescates y primeros auxilios implementados en las playas, cenotes y lagunas. </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</si>
  <si>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Salvamentos, rescates y primeros auxilios</t>
    </r>
  </si>
  <si>
    <r>
      <rPr>
        <b/>
        <sz val="11"/>
        <color theme="1"/>
        <rFont val="Arial"/>
      </rPr>
      <t xml:space="preserve">3.1.16.15 </t>
    </r>
    <r>
      <rPr>
        <sz val="11"/>
        <color theme="1"/>
        <rFont val="Arial"/>
      </rPr>
      <t>Ejecución de acciones preventivas de manera permanente en las diversas playas, en beneficio a la ciudadanía.</t>
    </r>
  </si>
  <si>
    <r>
      <rPr>
        <b/>
        <sz val="11"/>
        <color theme="1"/>
        <rFont val="Arial"/>
      </rPr>
      <t>PAPB</t>
    </r>
    <r>
      <rPr>
        <sz val="11"/>
        <color theme="1"/>
        <rFont val="Arial"/>
      </rPr>
      <t>: Porcentaje acciones preventivas brindadas a la población benitojuarense y vacacionistas.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</si>
  <si>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acciones preventivas </t>
    </r>
  </si>
  <si>
    <r>
      <rPr>
        <b/>
        <sz val="11"/>
        <color theme="1"/>
        <rFont val="Arial"/>
      </rPr>
      <t xml:space="preserve">3.1.16.16 </t>
    </r>
    <r>
      <rPr>
        <sz val="11"/>
        <color theme="1"/>
        <rFont val="Arial"/>
      </rPr>
      <t>Atención a quejas ciudadanas en materia de protección civil.</t>
    </r>
  </si>
  <si>
    <r>
      <rPr>
        <b/>
        <sz val="11"/>
        <color theme="1"/>
        <rFont val="Arial"/>
      </rPr>
      <t>PQCA:</t>
    </r>
    <r>
      <rPr>
        <sz val="11"/>
        <color theme="1"/>
        <rFont val="Arial"/>
      </rPr>
      <t xml:space="preserve"> Porcentaje de quejas ciudadanas atendidas.</t>
    </r>
  </si>
  <si>
    <r>
      <rPr>
        <b/>
        <sz val="11"/>
        <color theme="1"/>
        <rFont val="Arial"/>
      </rPr>
      <t>UNIDAD DE MEDIDA DEL INDICADOR:</t>
    </r>
    <r>
      <rPr>
        <sz val="11"/>
        <color theme="1"/>
        <rFont val="Arial"/>
      </rPr>
      <t xml:space="preserve">
Porcentaje
</t>
    </r>
    <r>
      <rPr>
        <b/>
        <sz val="11"/>
        <color theme="1"/>
        <rFont val="Arial"/>
      </rPr>
      <t>UNIDAD DE MEDIDA DE LAS VARIABLES:</t>
    </r>
    <r>
      <rPr>
        <sz val="11"/>
        <color theme="1"/>
        <rFont val="Arial"/>
      </rPr>
      <t xml:space="preserve">
Quejas ciudadanas </t>
    </r>
  </si>
  <si>
    <r>
      <rPr>
        <b/>
        <sz val="11"/>
        <color theme="1"/>
        <rFont val="Arial"/>
      </rPr>
      <t>1.02.1.1.5.14</t>
    </r>
    <r>
      <rPr>
        <sz val="11"/>
        <color theme="1"/>
        <rFont val="Arial"/>
      </rPr>
      <t xml:space="preserve"> Integración de los diversos Comités Operativos Especializados en Materia de Protección Civil</t>
    </r>
  </si>
  <si>
    <r>
      <rPr>
        <b/>
        <sz val="11"/>
        <color theme="1"/>
        <rFont val="Arial"/>
      </rPr>
      <t xml:space="preserve">PDCI: </t>
    </r>
    <r>
      <rPr>
        <sz val="11"/>
        <color theme="1"/>
        <rFont val="Arial"/>
      </rPr>
      <t>Porcentaje de los diversos comités integrados</t>
    </r>
  </si>
  <si>
    <r>
      <rPr>
        <b/>
        <sz val="11"/>
        <color theme="1"/>
        <rFont val="Arial"/>
      </rPr>
      <t xml:space="preserve">UNIDAD DE MEDIDA DEL INDICADOR:  </t>
    </r>
    <r>
      <rPr>
        <sz val="11"/>
        <color theme="1"/>
        <rFont val="Arial"/>
      </rPr>
      <t xml:space="preserve">
Porcentaje
</t>
    </r>
    <r>
      <rPr>
        <b/>
        <sz val="11"/>
        <color theme="1"/>
        <rFont val="Arial"/>
      </rPr>
      <t>UNIDAD DE MEDIDA DE LAS VARIABLES:</t>
    </r>
    <r>
      <rPr>
        <sz val="11"/>
        <color theme="1"/>
        <rFont val="Arial"/>
      </rPr>
      <t xml:space="preserve">
 Comités  </t>
    </r>
  </si>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</sst>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_-&quot;$&quot;* #,##0.00_-;\-&quot;$&quot;* #,##0.00_-;_-&quot;$&quot;* &quot;-&quot;??_-;_-@"/>
  </numFmts>
  <fonts count="22">
    <font>
      <sz val="11"/>
      <color theme="1"/>
      <name val="Calibri"/>
      <scheme val="minor"/>
    </font>
    <font>
      <sz val="7"/>
      <color theme="1"/>
      <name val="Calibri"/>
    </font>
    <font>
      <sz val="11"/>
      <color theme="1"/>
      <name val="Calibri"/>
      <scheme val="minor"/>
    </font>
    <font>
      <b/>
      <sz val="24"/>
      <color theme="0"/>
      <name val="Arial"/>
    </font>
    <font>
      <sz val="11"/>
      <name val="Calibri"/>
    </font>
    <font>
      <sz val="11"/>
      <color theme="1"/>
      <name val="Calibri"/>
    </font>
    <font>
      <b/>
      <sz val="14"/>
      <color theme="0"/>
      <name val="Arial"/>
    </font>
    <font>
      <b/>
      <sz val="16"/>
      <color theme="0"/>
      <name val="Arial"/>
    </font>
    <font>
      <b/>
      <sz val="14"/>
      <color theme="1"/>
      <name val="Arial"/>
    </font>
    <font>
      <b/>
      <sz val="11"/>
      <color theme="1"/>
      <name val="Arial"/>
    </font>
    <font>
      <b/>
      <sz val="11"/>
      <color rgb="FF000000"/>
      <name val="Arial"/>
    </font>
    <font>
      <sz val="12"/>
      <color theme="1"/>
      <name val="Arial"/>
    </font>
    <font>
      <sz val="11"/>
      <color theme="1"/>
      <name val="Arial"/>
    </font>
    <font>
      <b/>
      <sz val="11"/>
      <color theme="0"/>
      <name val="Arial"/>
    </font>
    <font>
      <sz val="14"/>
      <color theme="1"/>
      <name val="Arial"/>
    </font>
    <font>
      <sz val="11"/>
      <color rgb="FF000000"/>
      <name val="Arial"/>
    </font>
    <font>
      <b/>
      <sz val="11"/>
      <color theme="1"/>
      <name val="Calibri"/>
    </font>
    <font>
      <b/>
      <sz val="14"/>
      <color theme="1"/>
      <name val="Calibri"/>
    </font>
    <font>
      <sz val="11"/>
      <color rgb="FF000000"/>
      <name val="Calibri"/>
    </font>
    <font>
      <b/>
      <sz val="12"/>
      <color theme="1"/>
      <name val="Calibri"/>
    </font>
    <font>
      <b/>
      <sz val="12"/>
      <color theme="1"/>
      <name val="Arial"/>
    </font>
    <font>
      <sz val="11"/>
      <color theme="0"/>
      <name val="Arial"/>
    </font>
  </fonts>
  <fills count="12">
    <fill>
      <patternFill patternType="none"/>
    </fill>
    <fill>
      <patternFill patternType="gray125"/>
    </fill>
    <fill>
      <patternFill patternType="solid">
        <fgColor rgb="FF30BDE9"/>
        <bgColor rgb="FF30BDE9"/>
      </patternFill>
    </fill>
    <fill>
      <patternFill patternType="solid">
        <fgColor rgb="FF98DEF4"/>
        <bgColor rgb="FF98DEF4"/>
      </patternFill>
    </fill>
    <fill>
      <patternFill patternType="solid">
        <fgColor rgb="FFF2F2F2"/>
        <bgColor rgb="FFF2F2F2"/>
      </patternFill>
    </fill>
    <fill>
      <patternFill patternType="solid">
        <fgColor theme="0"/>
        <bgColor theme="0"/>
      </patternFill>
    </fill>
    <fill>
      <patternFill patternType="solid">
        <fgColor rgb="FFFFEB9C"/>
        <bgColor rgb="FFFFEB9C"/>
      </patternFill>
    </fill>
    <fill>
      <patternFill patternType="solid">
        <fgColor rgb="FFE2EFD9"/>
        <bgColor rgb="FFE2EFD9"/>
      </patternFill>
    </fill>
    <fill>
      <patternFill patternType="solid">
        <fgColor rgb="FFFFE598"/>
        <bgColor rgb="FFFFE598"/>
      </patternFill>
    </fill>
    <fill>
      <patternFill patternType="solid">
        <fgColor rgb="FFD8D8D8"/>
        <bgColor rgb="FFD8D8D8"/>
      </patternFill>
    </fill>
    <fill>
      <patternFill patternType="solid">
        <fgColor rgb="FFD9D9D9"/>
        <bgColor rgb="FFD9D9D9"/>
      </patternFill>
    </fill>
    <fill>
      <patternFill patternType="solid">
        <fgColor rgb="FFC7EFCE"/>
        <bgColor rgb="FFC7EFCE"/>
      </patternFill>
    </fill>
  </fills>
  <borders count="120">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medium">
        <color rgb="FF000000"/>
      </right>
      <top style="medium">
        <color rgb="FF000000"/>
      </top>
      <bottom style="dotted">
        <color rgb="FF000000"/>
      </bottom>
      <diagonal/>
    </border>
    <border>
      <left style="medium">
        <color rgb="FF000000"/>
      </left>
      <right style="medium">
        <color rgb="FF000000"/>
      </right>
      <top style="medium">
        <color rgb="FF000000"/>
      </top>
      <bottom style="dotted">
        <color rgb="FF000000"/>
      </bottom>
      <diagonal/>
    </border>
    <border>
      <left style="medium">
        <color rgb="FF000000"/>
      </left>
      <right style="dotted">
        <color rgb="FF000000"/>
      </right>
      <top style="medium">
        <color rgb="FF000000"/>
      </top>
      <bottom style="dotted">
        <color rgb="FF000000"/>
      </bottom>
      <diagonal/>
    </border>
    <border>
      <left style="dotted">
        <color rgb="FF000000"/>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dotted">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style="dotted">
        <color theme="1"/>
      </left>
      <right/>
      <top style="dotted">
        <color theme="1"/>
      </top>
      <bottom style="dotted">
        <color theme="1"/>
      </bottom>
      <diagonal/>
    </border>
    <border>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diagonal/>
    </border>
    <border>
      <left/>
      <right style="medium">
        <color rgb="FF000000"/>
      </right>
      <top style="medium">
        <color rgb="FF000000"/>
      </top>
      <bottom style="medium">
        <color rgb="FF000000"/>
      </bottom>
      <diagonal/>
    </border>
    <border>
      <left/>
      <right style="dotted">
        <color theme="1"/>
      </right>
      <top style="medium">
        <color rgb="FF000000"/>
      </top>
      <bottom style="medium">
        <color rgb="FF000000"/>
      </bottom>
      <diagonal/>
    </border>
    <border>
      <left style="dotted">
        <color theme="1"/>
      </left>
      <right style="dotted">
        <color theme="1"/>
      </right>
      <top style="medium">
        <color rgb="FF000000"/>
      </top>
      <bottom style="medium">
        <color rgb="FF000000"/>
      </bottom>
      <diagonal/>
    </border>
    <border>
      <left style="dotted">
        <color theme="1"/>
      </left>
      <right/>
      <top style="medium">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dotted">
        <color rgb="FF000000"/>
      </top>
      <bottom style="dotted">
        <color rgb="FF000000"/>
      </bottom>
      <diagonal/>
    </border>
    <border>
      <left/>
      <right style="dotted">
        <color theme="1"/>
      </right>
      <top style="dotted">
        <color theme="1"/>
      </top>
      <bottom style="dotted">
        <color theme="1"/>
      </bottom>
      <diagonal/>
    </border>
    <border>
      <left style="dotted">
        <color theme="1"/>
      </left>
      <right style="dotted">
        <color theme="1"/>
      </right>
      <top style="dotted">
        <color theme="1"/>
      </top>
      <bottom style="dotted">
        <color theme="1"/>
      </bottom>
      <diagonal/>
    </border>
    <border>
      <left style="medium">
        <color theme="1"/>
      </left>
      <right style="dotted">
        <color theme="1"/>
      </right>
      <top style="dotted">
        <color theme="1"/>
      </top>
      <bottom style="dotted">
        <color theme="1"/>
      </bottom>
      <diagonal/>
    </border>
    <border>
      <left/>
      <right/>
      <top style="dotted">
        <color theme="1"/>
      </top>
      <bottom style="dotted">
        <color theme="1"/>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dotted">
        <color theme="1"/>
      </right>
      <top style="medium">
        <color rgb="FF000000"/>
      </top>
      <bottom style="medium">
        <color rgb="FF000000"/>
      </bottom>
      <diagonal/>
    </border>
    <border>
      <left style="dotted">
        <color theme="1"/>
      </left>
      <right style="medium">
        <color rgb="FF000000"/>
      </right>
      <top style="medium">
        <color rgb="FF000000"/>
      </top>
      <bottom style="medium">
        <color rgb="FF000000"/>
      </bottom>
      <diagonal/>
    </border>
    <border>
      <left style="medium">
        <color rgb="FF000000"/>
      </left>
      <right style="dotted">
        <color rgb="FF000000"/>
      </right>
      <top/>
      <bottom style="dotted">
        <color rgb="FF000000"/>
      </bottom>
      <diagonal/>
    </border>
    <border>
      <left style="dotted">
        <color theme="1"/>
      </left>
      <right style="dotted">
        <color theme="1"/>
      </right>
      <top/>
      <bottom style="dotted">
        <color theme="1"/>
      </bottom>
      <diagonal/>
    </border>
    <border>
      <left style="dotted">
        <color theme="1"/>
      </left>
      <right/>
      <top/>
      <bottom style="dotted">
        <color theme="1"/>
      </bottom>
      <diagonal/>
    </border>
    <border>
      <left style="dotted">
        <color theme="1"/>
      </left>
      <right style="dotted">
        <color theme="1"/>
      </right>
      <top style="dotted">
        <color theme="1"/>
      </top>
      <bottom/>
      <diagonal/>
    </border>
    <border>
      <left style="medium">
        <color rgb="FF000000"/>
      </left>
      <right/>
      <top/>
      <bottom style="dotted">
        <color theme="1"/>
      </bottom>
      <diagonal/>
    </border>
    <border>
      <left/>
      <right/>
      <top/>
      <bottom style="dotted">
        <color theme="1"/>
      </bottom>
      <diagonal/>
    </border>
    <border>
      <left/>
      <right/>
      <top/>
      <bottom style="dotted">
        <color theme="1"/>
      </bottom>
      <diagonal/>
    </border>
    <border>
      <left style="medium">
        <color rgb="FF000000"/>
      </left>
      <right style="medium">
        <color rgb="FF000000"/>
      </right>
      <top/>
      <bottom style="dotted">
        <color theme="1"/>
      </bottom>
      <diagonal/>
    </border>
    <border>
      <left style="dotted">
        <color theme="1"/>
      </left>
      <right style="medium">
        <color rgb="FF000000"/>
      </right>
      <top style="dotted">
        <color theme="1"/>
      </top>
      <bottom style="dotted">
        <color theme="1"/>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style="dotted">
        <color rgb="FF000000"/>
      </bottom>
      <diagonal/>
    </border>
    <border>
      <left style="medium">
        <color rgb="FF000000"/>
      </left>
      <right style="dotted">
        <color theme="1"/>
      </right>
      <top style="dotted">
        <color theme="1"/>
      </top>
      <bottom style="dotted">
        <color theme="1"/>
      </bottom>
      <diagonal/>
    </border>
    <border>
      <left style="medium">
        <color rgb="FF000000"/>
      </left>
      <right style="medium">
        <color rgb="FF000000"/>
      </right>
      <top style="dotted">
        <color theme="1"/>
      </top>
      <bottom style="dotted">
        <color theme="1"/>
      </bottom>
      <diagonal/>
    </border>
    <border>
      <left style="medium">
        <color rgb="FF000000"/>
      </left>
      <right style="medium">
        <color rgb="FF000000"/>
      </right>
      <top style="dotted">
        <color rgb="FF000000"/>
      </top>
      <bottom style="dotted">
        <color rgb="FF000000"/>
      </bottom>
      <diagonal/>
    </border>
    <border>
      <left style="medium">
        <color rgb="FF000000"/>
      </left>
      <right style="dotted">
        <color theme="1"/>
      </right>
      <top style="dotted">
        <color theme="1"/>
      </top>
      <bottom style="medium">
        <color rgb="FF000000"/>
      </bottom>
      <diagonal/>
    </border>
    <border>
      <left style="dotted">
        <color theme="1"/>
      </left>
      <right style="dotted">
        <color theme="1"/>
      </right>
      <top style="dotted">
        <color theme="1"/>
      </top>
      <bottom style="medium">
        <color rgb="FF000000"/>
      </bottom>
      <diagonal/>
    </border>
    <border>
      <left style="dotted">
        <color theme="1"/>
      </left>
      <right/>
      <top style="dotted">
        <color theme="1"/>
      </top>
      <bottom style="medium">
        <color rgb="FF000000"/>
      </bottom>
      <diagonal/>
    </border>
    <border>
      <left style="medium">
        <color rgb="FF000000"/>
      </left>
      <right style="medium">
        <color rgb="FF000000"/>
      </right>
      <top style="dotted">
        <color theme="1"/>
      </top>
      <bottom style="medium">
        <color rgb="FF000000"/>
      </bottom>
      <diagonal/>
    </border>
    <border>
      <left/>
      <right style="dotted">
        <color theme="1"/>
      </right>
      <top style="dotted">
        <color theme="1"/>
      </top>
      <bottom style="medium">
        <color rgb="FF000000"/>
      </bottom>
      <diagonal/>
    </border>
    <border>
      <left style="medium">
        <color theme="1"/>
      </left>
      <right style="dotted">
        <color theme="1"/>
      </right>
      <top style="dotted">
        <color theme="1"/>
      </top>
      <bottom style="medium">
        <color rgb="FF000000"/>
      </bottom>
      <diagonal/>
    </border>
    <border>
      <left style="dotted">
        <color theme="1"/>
      </left>
      <right style="medium">
        <color rgb="FF000000"/>
      </right>
      <top style="dotted">
        <color theme="1"/>
      </top>
      <bottom style="medium">
        <color rgb="FF000000"/>
      </bottom>
      <diagonal/>
    </border>
    <border>
      <left style="medium">
        <color rgb="FF000000"/>
      </left>
      <right style="medium">
        <color rgb="FF000000"/>
      </right>
      <top style="dotted">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dotted">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top style="medium">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style="medium">
        <color rgb="FF000000"/>
      </left>
      <right/>
      <top style="dotted">
        <color rgb="FF000000"/>
      </top>
      <bottom style="dotted">
        <color rgb="FF000000"/>
      </bottom>
      <diagonal/>
    </border>
    <border>
      <left/>
      <right style="medium">
        <color rgb="FF000000"/>
      </right>
      <top style="dotted">
        <color rgb="FF000000"/>
      </top>
      <bottom style="dotted">
        <color rgb="FF000000"/>
      </bottom>
      <diagonal/>
    </border>
    <border>
      <left/>
      <right style="medium">
        <color rgb="FF000000"/>
      </right>
      <top style="dotted">
        <color rgb="FF000000"/>
      </top>
      <bottom style="medium">
        <color rgb="FF000000"/>
      </bottom>
      <diagonal/>
    </border>
    <border>
      <left style="medium">
        <color rgb="FF000000"/>
      </left>
      <right style="dotted">
        <color rgb="FF000000"/>
      </right>
      <top style="dotted">
        <color rgb="FF000000"/>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medium">
        <color rgb="FF000000"/>
      </left>
      <right/>
      <top style="dotted">
        <color rgb="FF000000"/>
      </top>
      <bottom style="medium">
        <color rgb="FF000000"/>
      </bottom>
      <diagonal/>
    </border>
    <border>
      <left/>
      <right style="medium">
        <color rgb="FF000000"/>
      </right>
      <top style="dotted">
        <color rgb="FF000000"/>
      </top>
      <bottom style="medium">
        <color rgb="FF000000"/>
      </bottom>
      <diagonal/>
    </border>
    <border>
      <left style="dotted">
        <color theme="1"/>
      </left>
      <right style="dotted">
        <color theme="1"/>
      </right>
      <top/>
      <bottom/>
      <diagonal/>
    </border>
    <border>
      <left style="dotted">
        <color theme="1"/>
      </left>
      <right/>
      <top style="dotted">
        <color theme="1"/>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theme="1"/>
      </bottom>
      <diagonal/>
    </border>
    <border>
      <left style="thin">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dotted">
        <color theme="1"/>
      </top>
      <bottom/>
      <diagonal/>
    </border>
    <border>
      <left style="thin">
        <color rgb="FF000000"/>
      </left>
      <right/>
      <top style="thin">
        <color rgb="FF000000"/>
      </top>
      <bottom/>
      <diagonal/>
    </border>
    <border>
      <left style="medium">
        <color rgb="FF000000"/>
      </left>
      <right style="dotted">
        <color theme="1"/>
      </right>
      <top style="dotted">
        <color theme="1"/>
      </top>
      <bottom/>
      <diagonal/>
    </border>
    <border>
      <left style="medium">
        <color rgb="FF000000"/>
      </left>
      <right/>
      <top style="dotted">
        <color rgb="FF000000"/>
      </top>
      <bottom/>
      <diagonal/>
    </border>
    <border>
      <left style="medium">
        <color rgb="FF000000"/>
      </left>
      <right style="dotted">
        <color theme="1"/>
      </right>
      <top/>
      <bottom/>
      <diagonal/>
    </border>
    <border>
      <left style="dotted">
        <color theme="1"/>
      </left>
      <right/>
      <top/>
      <bottom/>
      <diagonal/>
    </border>
    <border>
      <left style="thick">
        <color rgb="FF000000"/>
      </left>
      <right style="dotted">
        <color theme="1"/>
      </right>
      <top style="dotted">
        <color theme="1"/>
      </top>
      <bottom style="dotted">
        <color theme="1"/>
      </bottom>
      <diagonal/>
    </border>
    <border>
      <left style="medium">
        <color rgb="FF000000"/>
      </left>
      <right/>
      <top/>
      <bottom style="dotted">
        <color rgb="FF000000"/>
      </bottom>
      <diagonal/>
    </border>
    <border>
      <left style="medium">
        <color rgb="FF000000"/>
      </left>
      <right/>
      <top style="dotted">
        <color rgb="FF000000"/>
      </top>
      <bottom style="dotted">
        <color rgb="FF000000"/>
      </bottom>
      <diagonal/>
    </border>
  </borders>
  <cellStyleXfs count="1">
    <xf numFmtId="0" fontId="0" fillId="0" borderId="0"/>
  </cellStyleXfs>
  <cellXfs count="310">
    <xf numFmtId="0" fontId="0" fillId="0" borderId="0" xfId="0"/>
    <xf numFmtId="0" fontId="1" fillId="0" borderId="0" xfId="0" applyFont="1"/>
    <xf numFmtId="0" fontId="2" fillId="0" borderId="0" xfId="0" applyFont="1" applyAlignment="1">
      <alignment horizontal="center"/>
    </xf>
    <xf numFmtId="2" fontId="3" fillId="2" borderId="7" xfId="0" applyNumberFormat="1" applyFont="1" applyFill="1" applyBorder="1" applyAlignment="1">
      <alignment vertical="center" wrapText="1"/>
    </xf>
    <xf numFmtId="2" fontId="3" fillId="2" borderId="8" xfId="0" applyNumberFormat="1" applyFont="1" applyFill="1" applyBorder="1" applyAlignment="1">
      <alignment vertical="center" wrapText="1"/>
    </xf>
    <xf numFmtId="2" fontId="3" fillId="2" borderId="8" xfId="0" applyNumberFormat="1" applyFont="1" applyFill="1" applyBorder="1" applyAlignment="1">
      <alignment horizontal="center" vertical="center" wrapText="1"/>
    </xf>
    <xf numFmtId="0" fontId="5" fillId="0" borderId="9" xfId="0" applyFont="1" applyBorder="1"/>
    <xf numFmtId="0" fontId="6" fillId="2"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1" fillId="4" borderId="9" xfId="0" applyFont="1" applyFill="1" applyBorder="1" applyAlignment="1">
      <alignment horizontal="left"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vertical="center" wrapText="1"/>
    </xf>
    <xf numFmtId="10" fontId="12" fillId="4" borderId="16" xfId="0" applyNumberFormat="1" applyFont="1" applyFill="1" applyBorder="1" applyAlignment="1">
      <alignment horizontal="center" vertical="center" wrapText="1"/>
    </xf>
    <xf numFmtId="10" fontId="12" fillId="4" borderId="17" xfId="0" applyNumberFormat="1" applyFont="1" applyFill="1" applyBorder="1" applyAlignment="1">
      <alignment horizontal="center" vertical="center" wrapText="1"/>
    </xf>
    <xf numFmtId="10" fontId="12" fillId="4" borderId="18" xfId="0" applyNumberFormat="1" applyFont="1" applyFill="1" applyBorder="1" applyAlignment="1">
      <alignment horizontal="center" vertical="center" wrapText="1"/>
    </xf>
    <xf numFmtId="10" fontId="12" fillId="4" borderId="19" xfId="0" applyNumberFormat="1" applyFont="1" applyFill="1" applyBorder="1" applyAlignment="1">
      <alignment horizontal="center" vertical="center" wrapText="1"/>
    </xf>
    <xf numFmtId="10" fontId="5" fillId="4" borderId="9" xfId="0" applyNumberFormat="1" applyFont="1" applyFill="1" applyBorder="1" applyAlignment="1">
      <alignment horizontal="center" vertical="center" wrapText="1"/>
    </xf>
    <xf numFmtId="10" fontId="0" fillId="4" borderId="20" xfId="0" applyNumberFormat="1" applyFill="1" applyBorder="1" applyAlignment="1">
      <alignment horizontal="center" vertical="center" wrapText="1"/>
    </xf>
    <xf numFmtId="10" fontId="0" fillId="4" borderId="21" xfId="0" applyNumberFormat="1" applyFill="1" applyBorder="1" applyAlignment="1">
      <alignment horizontal="center" vertical="center" wrapText="1"/>
    </xf>
    <xf numFmtId="0" fontId="9" fillId="5" borderId="9" xfId="0" applyFont="1" applyFill="1" applyBorder="1" applyAlignment="1">
      <alignment horizontal="center" vertical="center" wrapText="1"/>
    </xf>
    <xf numFmtId="0" fontId="13" fillId="5" borderId="9" xfId="0" applyFont="1" applyFill="1" applyBorder="1" applyAlignment="1">
      <alignment horizontal="center" vertical="center" wrapText="1"/>
    </xf>
    <xf numFmtId="3" fontId="12" fillId="5" borderId="9" xfId="0" applyNumberFormat="1" applyFont="1" applyFill="1" applyBorder="1" applyAlignment="1">
      <alignment horizontal="center" vertical="center" wrapText="1"/>
    </xf>
    <xf numFmtId="0" fontId="14" fillId="6" borderId="9" xfId="0" applyFont="1" applyFill="1" applyBorder="1" applyAlignment="1">
      <alignment horizontal="left" vertical="center" wrapText="1"/>
    </xf>
    <xf numFmtId="0" fontId="13" fillId="2" borderId="9" xfId="0" applyFont="1" applyFill="1" applyBorder="1" applyAlignment="1">
      <alignment horizontal="center" vertical="center" wrapText="1"/>
    </xf>
    <xf numFmtId="0" fontId="13" fillId="2" borderId="9" xfId="0" applyFont="1" applyFill="1" applyBorder="1" applyAlignment="1">
      <alignment horizontal="left" vertical="center" wrapText="1"/>
    </xf>
    <xf numFmtId="3" fontId="15" fillId="2" borderId="9" xfId="0" applyNumberFormat="1" applyFont="1" applyFill="1" applyBorder="1" applyAlignment="1">
      <alignment horizontal="center" vertical="center" wrapText="1"/>
    </xf>
    <xf numFmtId="3" fontId="12" fillId="2" borderId="9" xfId="0" applyNumberFormat="1" applyFont="1" applyFill="1" applyBorder="1" applyAlignment="1">
      <alignment horizontal="center" vertical="center" wrapText="1"/>
    </xf>
    <xf numFmtId="3" fontId="12" fillId="2" borderId="22" xfId="0" applyNumberFormat="1" applyFont="1" applyFill="1" applyBorder="1" applyAlignment="1">
      <alignment horizontal="center" vertical="center" wrapText="1"/>
    </xf>
    <xf numFmtId="10" fontId="5" fillId="4" borderId="23" xfId="0" applyNumberFormat="1" applyFont="1" applyFill="1" applyBorder="1" applyAlignment="1">
      <alignment horizontal="center" vertical="center" wrapText="1"/>
    </xf>
    <xf numFmtId="0" fontId="14" fillId="2" borderId="9" xfId="0" applyFont="1" applyFill="1" applyBorder="1" applyAlignment="1">
      <alignment horizontal="left" vertical="center" wrapText="1"/>
    </xf>
    <xf numFmtId="0" fontId="16" fillId="0" borderId="0" xfId="0" applyFont="1"/>
    <xf numFmtId="0" fontId="9" fillId="2" borderId="9"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12" fillId="2" borderId="9"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9" xfId="0" applyFont="1" applyFill="1" applyBorder="1" applyAlignment="1">
      <alignment horizontal="center" vertical="center" wrapText="1"/>
    </xf>
    <xf numFmtId="3" fontId="12" fillId="3" borderId="9" xfId="0" applyNumberFormat="1" applyFont="1" applyFill="1" applyBorder="1" applyAlignment="1">
      <alignment horizontal="center" vertical="center" wrapText="1"/>
    </xf>
    <xf numFmtId="3" fontId="12" fillId="3" borderId="22" xfId="0" applyNumberFormat="1" applyFont="1" applyFill="1" applyBorder="1" applyAlignment="1">
      <alignment horizontal="center" vertical="center" wrapText="1"/>
    </xf>
    <xf numFmtId="0" fontId="8" fillId="3" borderId="9" xfId="0" applyFont="1" applyFill="1" applyBorder="1" applyAlignment="1">
      <alignment vertical="center" wrapText="1"/>
    </xf>
    <xf numFmtId="0" fontId="9" fillId="3" borderId="9" xfId="0" applyFont="1" applyFill="1" applyBorder="1" applyAlignment="1">
      <alignment horizontal="left" vertical="center" wrapText="1"/>
    </xf>
    <xf numFmtId="0" fontId="5" fillId="3" borderId="22" xfId="0" applyFont="1" applyFill="1" applyBorder="1" applyAlignment="1">
      <alignment horizontal="center" vertical="center"/>
    </xf>
    <xf numFmtId="0" fontId="12" fillId="2" borderId="9" xfId="0" applyFont="1" applyFill="1" applyBorder="1" applyAlignment="1">
      <alignment horizontal="left" vertical="center" wrapText="1"/>
    </xf>
    <xf numFmtId="0" fontId="8" fillId="3" borderId="9"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2" borderId="9" xfId="0" applyFont="1" applyFill="1" applyBorder="1" applyAlignment="1">
      <alignment vertical="center" wrapText="1"/>
    </xf>
    <xf numFmtId="0" fontId="14" fillId="3" borderId="9" xfId="0" applyFont="1" applyFill="1" applyBorder="1" applyAlignment="1">
      <alignment vertical="center" wrapText="1"/>
    </xf>
    <xf numFmtId="0" fontId="16" fillId="0" borderId="0" xfId="0" applyFont="1" applyAlignment="1">
      <alignment horizontal="center" vertical="center"/>
    </xf>
    <xf numFmtId="0" fontId="9" fillId="2" borderId="9" xfId="0" applyFont="1" applyFill="1" applyBorder="1" applyAlignment="1">
      <alignment vertical="center" wrapText="1"/>
    </xf>
    <xf numFmtId="0" fontId="15" fillId="2" borderId="9" xfId="0" applyFont="1" applyFill="1" applyBorder="1" applyAlignment="1">
      <alignment horizontal="center" vertical="center" wrapText="1"/>
    </xf>
    <xf numFmtId="0" fontId="5" fillId="2" borderId="22" xfId="0" applyFont="1" applyFill="1" applyBorder="1" applyAlignment="1">
      <alignment horizontal="center" vertical="center"/>
    </xf>
    <xf numFmtId="0" fontId="15" fillId="3" borderId="9" xfId="0" applyFont="1" applyFill="1" applyBorder="1" applyAlignment="1">
      <alignment horizontal="center" vertical="center" wrapText="1"/>
    </xf>
    <xf numFmtId="0" fontId="12" fillId="2" borderId="22" xfId="0" applyFont="1" applyFill="1" applyBorder="1" applyAlignment="1">
      <alignment horizontal="center" vertical="center"/>
    </xf>
    <xf numFmtId="3" fontId="12" fillId="2" borderId="22" xfId="0" applyNumberFormat="1" applyFont="1" applyFill="1" applyBorder="1" applyAlignment="1">
      <alignment horizontal="center" vertical="center"/>
    </xf>
    <xf numFmtId="0" fontId="12" fillId="3" borderId="22" xfId="0" applyFont="1" applyFill="1" applyBorder="1" applyAlignment="1">
      <alignment horizontal="center" vertical="center"/>
    </xf>
    <xf numFmtId="0" fontId="5" fillId="3" borderId="9" xfId="0"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12" fillId="2" borderId="9" xfId="0" applyFont="1" applyFill="1" applyBorder="1" applyAlignment="1">
      <alignment vertical="center" wrapText="1"/>
    </xf>
    <xf numFmtId="0" fontId="12" fillId="2" borderId="9" xfId="0" applyFont="1" applyFill="1" applyBorder="1" applyAlignment="1">
      <alignment horizontal="center" vertical="center"/>
    </xf>
    <xf numFmtId="0" fontId="12" fillId="3" borderId="9" xfId="0" applyFont="1" applyFill="1" applyBorder="1" applyAlignment="1">
      <alignment horizontal="center" vertical="center"/>
    </xf>
    <xf numFmtId="0" fontId="5" fillId="5" borderId="26" xfId="0" applyFont="1" applyFill="1" applyBorder="1"/>
    <xf numFmtId="0" fontId="5" fillId="2" borderId="9" xfId="0" applyFont="1" applyFill="1" applyBorder="1" applyAlignment="1">
      <alignment horizontal="center" vertical="center"/>
    </xf>
    <xf numFmtId="0" fontId="12" fillId="3"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12" fillId="4" borderId="38" xfId="0" applyFont="1" applyFill="1" applyBorder="1" applyAlignment="1">
      <alignment horizontal="center" vertical="center" wrapText="1"/>
    </xf>
    <xf numFmtId="2" fontId="12" fillId="3" borderId="39" xfId="0" applyNumberFormat="1" applyFont="1" applyFill="1" applyBorder="1" applyAlignment="1">
      <alignment horizontal="center" vertical="center" wrapText="1"/>
    </xf>
    <xf numFmtId="0" fontId="12" fillId="4" borderId="40" xfId="0" applyFont="1" applyFill="1" applyBorder="1" applyAlignment="1">
      <alignment horizontal="center" vertical="center" wrapText="1"/>
    </xf>
    <xf numFmtId="2" fontId="12" fillId="3" borderId="38" xfId="0" applyNumberFormat="1" applyFont="1" applyFill="1" applyBorder="1" applyAlignment="1">
      <alignment horizontal="center" vertical="center" wrapText="1"/>
    </xf>
    <xf numFmtId="0" fontId="9" fillId="5" borderId="9" xfId="0" applyFont="1" applyFill="1" applyBorder="1" applyAlignment="1">
      <alignment horizontal="left" vertical="center" wrapText="1"/>
    </xf>
    <xf numFmtId="4" fontId="9" fillId="5" borderId="9" xfId="0" applyNumberFormat="1" applyFont="1" applyFill="1" applyBorder="1" applyAlignment="1">
      <alignment horizontal="center" vertical="center" wrapText="1"/>
    </xf>
    <xf numFmtId="3" fontId="12" fillId="7" borderId="9" xfId="0" applyNumberFormat="1" applyFont="1" applyFill="1" applyBorder="1" applyAlignment="1">
      <alignment horizontal="center" vertical="center" wrapText="1"/>
    </xf>
    <xf numFmtId="3" fontId="12" fillId="5" borderId="43" xfId="0" applyNumberFormat="1" applyFont="1" applyFill="1" applyBorder="1" applyAlignment="1">
      <alignment horizontal="center" vertical="center" wrapText="1"/>
    </xf>
    <xf numFmtId="3" fontId="12" fillId="7" borderId="27" xfId="0" applyNumberFormat="1" applyFont="1" applyFill="1" applyBorder="1" applyAlignment="1">
      <alignment horizontal="center" vertical="center" wrapText="1"/>
    </xf>
    <xf numFmtId="164" fontId="9" fillId="4" borderId="44" xfId="0" applyNumberFormat="1" applyFont="1" applyFill="1" applyBorder="1" applyAlignment="1">
      <alignment horizontal="center" vertical="center" wrapText="1"/>
    </xf>
    <xf numFmtId="165" fontId="12" fillId="7" borderId="45" xfId="0" applyNumberFormat="1" applyFont="1" applyFill="1" applyBorder="1" applyAlignment="1">
      <alignment horizontal="center" vertical="center" wrapText="1"/>
    </xf>
    <xf numFmtId="165" fontId="12" fillId="7" borderId="46" xfId="0" applyNumberFormat="1" applyFont="1" applyFill="1" applyBorder="1" applyAlignment="1">
      <alignment horizontal="center" vertical="center" wrapText="1"/>
    </xf>
    <xf numFmtId="165" fontId="12" fillId="7" borderId="47" xfId="0" applyNumberFormat="1" applyFont="1" applyFill="1" applyBorder="1" applyAlignment="1">
      <alignment horizontal="center" vertical="center" wrapText="1"/>
    </xf>
    <xf numFmtId="165" fontId="12" fillId="8" borderId="9" xfId="0" applyNumberFormat="1" applyFont="1" applyFill="1" applyBorder="1" applyAlignment="1">
      <alignment horizontal="center" vertical="center" wrapText="1"/>
    </xf>
    <xf numFmtId="165" fontId="12" fillId="9" borderId="9" xfId="0" applyNumberFormat="1" applyFont="1" applyFill="1" applyBorder="1" applyAlignment="1">
      <alignment horizontal="center" vertical="center" wrapText="1"/>
    </xf>
    <xf numFmtId="0" fontId="9" fillId="4" borderId="9" xfId="0" applyFont="1" applyFill="1" applyBorder="1" applyAlignment="1">
      <alignment horizontal="left" vertical="center" wrapText="1"/>
    </xf>
    <xf numFmtId="164" fontId="9" fillId="4" borderId="9" xfId="0" applyNumberFormat="1" applyFont="1" applyFill="1" applyBorder="1" applyAlignment="1">
      <alignment horizontal="center" vertical="center" wrapText="1"/>
    </xf>
    <xf numFmtId="165" fontId="12" fillId="7" borderId="9" xfId="0" applyNumberFormat="1" applyFont="1" applyFill="1" applyBorder="1" applyAlignment="1">
      <alignment horizontal="center" vertical="center" wrapText="1"/>
    </xf>
    <xf numFmtId="165" fontId="12" fillId="7" borderId="27" xfId="0" applyNumberFormat="1" applyFont="1" applyFill="1" applyBorder="1" applyAlignment="1">
      <alignment horizontal="center" vertical="center" wrapText="1"/>
    </xf>
    <xf numFmtId="164" fontId="9" fillId="4" borderId="49" xfId="0" applyNumberFormat="1" applyFont="1" applyFill="1" applyBorder="1" applyAlignment="1">
      <alignment horizontal="center" vertical="center" wrapText="1"/>
    </xf>
    <xf numFmtId="165" fontId="12" fillId="7" borderId="50" xfId="0" applyNumberFormat="1" applyFont="1" applyFill="1" applyBorder="1" applyAlignment="1">
      <alignment horizontal="center" vertical="center" wrapText="1"/>
    </xf>
    <xf numFmtId="165" fontId="12" fillId="7" borderId="51" xfId="0" applyNumberFormat="1" applyFont="1" applyFill="1" applyBorder="1" applyAlignment="1">
      <alignment horizontal="center" vertical="center" wrapText="1"/>
    </xf>
    <xf numFmtId="165" fontId="12" fillId="7" borderId="28" xfId="0" applyNumberFormat="1" applyFont="1" applyFill="1" applyBorder="1" applyAlignment="1">
      <alignment horizontal="center" vertical="center" wrapText="1"/>
    </xf>
    <xf numFmtId="165" fontId="15" fillId="10" borderId="9" xfId="0" applyNumberFormat="1" applyFont="1" applyFill="1" applyBorder="1" applyAlignment="1">
      <alignment horizontal="center" vertical="center"/>
    </xf>
    <xf numFmtId="164" fontId="9" fillId="4" borderId="16" xfId="0" applyNumberFormat="1" applyFont="1" applyFill="1" applyBorder="1" applyAlignment="1">
      <alignment horizontal="center" vertical="center" wrapText="1"/>
    </xf>
    <xf numFmtId="3" fontId="12" fillId="7" borderId="52" xfId="0" applyNumberFormat="1" applyFont="1" applyFill="1" applyBorder="1" applyAlignment="1">
      <alignment horizontal="center" vertical="center" wrapText="1"/>
    </xf>
    <xf numFmtId="3" fontId="12" fillId="7" borderId="51" xfId="0" applyNumberFormat="1" applyFont="1" applyFill="1" applyBorder="1" applyAlignment="1">
      <alignment horizontal="center" vertical="center" wrapText="1"/>
    </xf>
    <xf numFmtId="3" fontId="12" fillId="7" borderId="28" xfId="0" applyNumberFormat="1" applyFont="1" applyFill="1" applyBorder="1" applyAlignment="1">
      <alignment horizontal="center" vertical="center" wrapText="1"/>
    </xf>
    <xf numFmtId="3" fontId="9" fillId="5" borderId="9" xfId="0" applyNumberFormat="1" applyFont="1" applyFill="1" applyBorder="1" applyAlignment="1">
      <alignment horizontal="center" vertical="center" wrapText="1"/>
    </xf>
    <xf numFmtId="3" fontId="12" fillId="8" borderId="9" xfId="0" applyNumberFormat="1" applyFont="1" applyFill="1" applyBorder="1" applyAlignment="1">
      <alignment horizontal="center" vertical="center" wrapText="1"/>
    </xf>
    <xf numFmtId="3" fontId="5" fillId="4" borderId="9" xfId="0" applyNumberFormat="1" applyFont="1" applyFill="1" applyBorder="1" applyAlignment="1">
      <alignment horizontal="center" vertical="center" wrapText="1"/>
    </xf>
    <xf numFmtId="10" fontId="5" fillId="8" borderId="9" xfId="0" applyNumberFormat="1" applyFont="1" applyFill="1" applyBorder="1" applyAlignment="1">
      <alignment horizontal="center" vertical="center" wrapText="1"/>
    </xf>
    <xf numFmtId="165" fontId="12" fillId="7" borderId="50" xfId="0" applyNumberFormat="1" applyFont="1" applyFill="1" applyBorder="1" applyAlignment="1">
      <alignment vertical="center" wrapText="1"/>
    </xf>
    <xf numFmtId="165" fontId="12" fillId="7" borderId="53" xfId="0" applyNumberFormat="1" applyFont="1" applyFill="1" applyBorder="1" applyAlignment="1">
      <alignment horizontal="center" vertical="center" wrapText="1"/>
    </xf>
    <xf numFmtId="164" fontId="9" fillId="4" borderId="9" xfId="0" applyNumberFormat="1" applyFont="1" applyFill="1" applyBorder="1" applyAlignment="1">
      <alignment horizontal="left" vertical="center" wrapText="1"/>
    </xf>
    <xf numFmtId="165" fontId="12" fillId="9" borderId="27" xfId="0" applyNumberFormat="1" applyFont="1" applyFill="1" applyBorder="1" applyAlignment="1">
      <alignment horizontal="center" vertical="center" wrapText="1"/>
    </xf>
    <xf numFmtId="0" fontId="12" fillId="4" borderId="54" xfId="0" applyFont="1" applyFill="1" applyBorder="1" applyAlignment="1">
      <alignment horizontal="center" vertical="center" wrapText="1"/>
    </xf>
    <xf numFmtId="2" fontId="12" fillId="3" borderId="33" xfId="0" applyNumberFormat="1" applyFont="1" applyFill="1" applyBorder="1" applyAlignment="1">
      <alignment horizontal="center" vertical="center" wrapText="1"/>
    </xf>
    <xf numFmtId="0" fontId="12" fillId="4" borderId="55" xfId="0" applyFont="1" applyFill="1" applyBorder="1" applyAlignment="1">
      <alignment horizontal="center" vertical="center" wrapText="1"/>
    </xf>
    <xf numFmtId="164" fontId="9" fillId="5" borderId="9" xfId="0" applyNumberFormat="1" applyFont="1" applyFill="1" applyBorder="1" applyAlignment="1">
      <alignment vertical="center" wrapText="1"/>
    </xf>
    <xf numFmtId="164" fontId="12" fillId="7" borderId="9" xfId="0" applyNumberFormat="1" applyFont="1" applyFill="1" applyBorder="1" applyAlignment="1">
      <alignment horizontal="center" vertical="center" wrapText="1"/>
    </xf>
    <xf numFmtId="164" fontId="12" fillId="5" borderId="9" xfId="0" applyNumberFormat="1" applyFont="1" applyFill="1" applyBorder="1" applyAlignment="1">
      <alignment horizontal="center" vertical="center" wrapText="1"/>
    </xf>
    <xf numFmtId="164" fontId="12" fillId="8" borderId="9" xfId="0" applyNumberFormat="1" applyFont="1" applyFill="1" applyBorder="1" applyAlignment="1">
      <alignment horizontal="center" vertical="center" wrapText="1"/>
    </xf>
    <xf numFmtId="164" fontId="12" fillId="9" borderId="9" xfId="0" applyNumberFormat="1" applyFont="1" applyFill="1" applyBorder="1" applyAlignment="1">
      <alignment horizontal="center" vertical="center" wrapText="1"/>
    </xf>
    <xf numFmtId="164" fontId="15" fillId="9" borderId="9" xfId="0" applyNumberFormat="1" applyFont="1" applyFill="1" applyBorder="1" applyAlignment="1">
      <alignment horizontal="center" vertical="center" wrapText="1"/>
    </xf>
    <xf numFmtId="164" fontId="9" fillId="5" borderId="9" xfId="0" applyNumberFormat="1" applyFont="1" applyFill="1" applyBorder="1" applyAlignment="1">
      <alignment horizontal="center" vertical="center" wrapText="1"/>
    </xf>
    <xf numFmtId="164" fontId="5" fillId="4" borderId="9" xfId="0" applyNumberFormat="1" applyFont="1" applyFill="1" applyBorder="1" applyAlignment="1">
      <alignment horizontal="center" vertical="center" wrapText="1"/>
    </xf>
    <xf numFmtId="164" fontId="18" fillId="0" borderId="0" xfId="0" applyNumberFormat="1" applyFont="1" applyAlignment="1">
      <alignment horizontal="right"/>
    </xf>
    <xf numFmtId="0" fontId="6" fillId="2" borderId="58"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3" borderId="61"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4"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2" fillId="4" borderId="46" xfId="0" applyFont="1" applyFill="1" applyBorder="1" applyAlignment="1">
      <alignment horizontal="left" vertical="center" wrapText="1"/>
    </xf>
    <xf numFmtId="0" fontId="12" fillId="4" borderId="46" xfId="0" applyFont="1" applyFill="1" applyBorder="1" applyAlignment="1">
      <alignment horizontal="center" vertical="center" wrapText="1"/>
    </xf>
    <xf numFmtId="0" fontId="12" fillId="4" borderId="65" xfId="0" applyFont="1" applyFill="1" applyBorder="1" applyAlignment="1">
      <alignment vertical="center" wrapText="1"/>
    </xf>
    <xf numFmtId="9" fontId="12" fillId="0" borderId="16" xfId="0" applyNumberFormat="1" applyFont="1" applyBorder="1" applyAlignment="1">
      <alignment horizontal="center" vertical="center" wrapText="1"/>
    </xf>
    <xf numFmtId="1" fontId="12" fillId="0" borderId="66" xfId="0" applyNumberFormat="1" applyFont="1" applyBorder="1" applyAlignment="1">
      <alignment horizontal="center" vertical="center" wrapText="1"/>
    </xf>
    <xf numFmtId="3" fontId="12" fillId="5" borderId="67" xfId="0" applyNumberFormat="1" applyFont="1" applyFill="1" applyBorder="1" applyAlignment="1">
      <alignment horizontal="center" vertical="center" wrapText="1"/>
    </xf>
    <xf numFmtId="3" fontId="12" fillId="5" borderId="68" xfId="0" applyNumberFormat="1" applyFont="1" applyFill="1" applyBorder="1" applyAlignment="1">
      <alignment horizontal="center" vertical="center" wrapText="1"/>
    </xf>
    <xf numFmtId="0" fontId="12" fillId="4" borderId="69" xfId="0" applyFont="1" applyFill="1" applyBorder="1" applyAlignment="1">
      <alignment horizontal="left" vertical="center" wrapText="1"/>
    </xf>
    <xf numFmtId="0" fontId="13" fillId="5" borderId="73" xfId="0" applyFont="1" applyFill="1" applyBorder="1" applyAlignment="1">
      <alignment horizontal="center" vertical="center" wrapText="1"/>
    </xf>
    <xf numFmtId="3" fontId="12" fillId="5" borderId="50" xfId="0" applyNumberFormat="1" applyFont="1" applyFill="1" applyBorder="1" applyAlignment="1">
      <alignment horizontal="center" vertical="center" wrapText="1"/>
    </xf>
    <xf numFmtId="3" fontId="12" fillId="5" borderId="51" xfId="0" applyNumberFormat="1" applyFont="1" applyFill="1" applyBorder="1" applyAlignment="1">
      <alignment horizontal="center" vertical="center" wrapText="1"/>
    </xf>
    <xf numFmtId="3" fontId="12" fillId="5" borderId="28" xfId="0" applyNumberFormat="1" applyFont="1" applyFill="1" applyBorder="1" applyAlignment="1">
      <alignment horizontal="center" vertical="center" wrapText="1"/>
    </xf>
    <xf numFmtId="3" fontId="12" fillId="5" borderId="52" xfId="0" applyNumberFormat="1" applyFont="1" applyFill="1" applyBorder="1" applyAlignment="1">
      <alignment horizontal="center" vertical="center" wrapText="1"/>
    </xf>
    <xf numFmtId="3" fontId="12" fillId="5" borderId="74" xfId="0" applyNumberFormat="1" applyFont="1" applyFill="1" applyBorder="1" applyAlignment="1">
      <alignment horizontal="center" vertical="center" wrapText="1"/>
    </xf>
    <xf numFmtId="10" fontId="5" fillId="4" borderId="75" xfId="0" applyNumberFormat="1" applyFont="1" applyFill="1" applyBorder="1" applyAlignment="1">
      <alignment horizontal="center" vertical="center" wrapText="1"/>
    </xf>
    <xf numFmtId="10" fontId="5" fillId="4" borderId="22" xfId="0" applyNumberFormat="1" applyFont="1" applyFill="1" applyBorder="1" applyAlignment="1">
      <alignment horizontal="center" vertical="center" wrapText="1"/>
    </xf>
    <xf numFmtId="10" fontId="5" fillId="4" borderId="76" xfId="0" applyNumberFormat="1" applyFont="1" applyFill="1" applyBorder="1" applyAlignment="1">
      <alignment horizontal="center" vertical="center" wrapText="1"/>
    </xf>
    <xf numFmtId="0" fontId="12" fillId="6" borderId="77" xfId="0" applyFont="1" applyFill="1" applyBorder="1" applyAlignment="1">
      <alignment horizontal="left" vertical="center" wrapText="1"/>
    </xf>
    <xf numFmtId="0" fontId="9" fillId="2" borderId="78"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13" fillId="2" borderId="51" xfId="0" applyFont="1" applyFill="1" applyBorder="1" applyAlignment="1">
      <alignment horizontal="center" vertical="center" wrapText="1"/>
    </xf>
    <xf numFmtId="0" fontId="13" fillId="2" borderId="28" xfId="0" applyFont="1" applyFill="1" applyBorder="1" applyAlignment="1">
      <alignment horizontal="left" vertical="center" wrapText="1"/>
    </xf>
    <xf numFmtId="0" fontId="13" fillId="2" borderId="79" xfId="0" applyFont="1" applyFill="1" applyBorder="1" applyAlignment="1">
      <alignment horizontal="center" vertical="center" wrapText="1"/>
    </xf>
    <xf numFmtId="10" fontId="5" fillId="6" borderId="75" xfId="0" applyNumberFormat="1" applyFont="1" applyFill="1" applyBorder="1" applyAlignment="1">
      <alignment horizontal="center" vertical="center" wrapText="1"/>
    </xf>
    <xf numFmtId="10" fontId="5" fillId="6" borderId="9" xfId="0" applyNumberFormat="1" applyFont="1" applyFill="1" applyBorder="1" applyAlignment="1">
      <alignment horizontal="center" vertical="center" wrapText="1"/>
    </xf>
    <xf numFmtId="10" fontId="5" fillId="6" borderId="22" xfId="0" applyNumberFormat="1" applyFont="1" applyFill="1" applyBorder="1" applyAlignment="1">
      <alignment horizontal="center" vertical="center" wrapText="1"/>
    </xf>
    <xf numFmtId="10" fontId="5" fillId="6" borderId="76" xfId="0" applyNumberFormat="1" applyFont="1" applyFill="1" applyBorder="1" applyAlignment="1">
      <alignment horizontal="center" vertical="center" wrapText="1"/>
    </xf>
    <xf numFmtId="0" fontId="9" fillId="2" borderId="80" xfId="0" applyFont="1" applyFill="1" applyBorder="1" applyAlignment="1">
      <alignment horizontal="left" vertical="center" wrapText="1"/>
    </xf>
    <xf numFmtId="0" fontId="9" fillId="3" borderId="78"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9" fillId="3" borderId="51" xfId="0" applyFont="1" applyFill="1" applyBorder="1" applyAlignment="1">
      <alignment horizontal="center" vertical="center" wrapText="1"/>
    </xf>
    <xf numFmtId="0" fontId="9" fillId="3" borderId="28" xfId="0" applyFont="1" applyFill="1" applyBorder="1" applyAlignment="1">
      <alignment horizontal="left" vertical="center" wrapText="1"/>
    </xf>
    <xf numFmtId="0" fontId="9" fillId="3" borderId="79" xfId="0" applyFont="1" applyFill="1" applyBorder="1" applyAlignment="1">
      <alignment horizontal="center" vertical="center" wrapText="1"/>
    </xf>
    <xf numFmtId="3" fontId="12" fillId="9" borderId="50" xfId="0" applyNumberFormat="1" applyFont="1" applyFill="1" applyBorder="1" applyAlignment="1">
      <alignment horizontal="center" vertical="center" wrapText="1"/>
    </xf>
    <xf numFmtId="3" fontId="12" fillId="9" borderId="51" xfId="0" applyNumberFormat="1" applyFont="1" applyFill="1" applyBorder="1" applyAlignment="1">
      <alignment horizontal="center" vertical="center" wrapText="1"/>
    </xf>
    <xf numFmtId="3" fontId="12" fillId="9" borderId="28" xfId="0" applyNumberFormat="1" applyFont="1" applyFill="1" applyBorder="1" applyAlignment="1">
      <alignment horizontal="center" vertical="center" wrapText="1"/>
    </xf>
    <xf numFmtId="3" fontId="12" fillId="9" borderId="52" xfId="0" applyNumberFormat="1" applyFont="1" applyFill="1" applyBorder="1" applyAlignment="1">
      <alignment horizontal="center" vertical="center" wrapText="1"/>
    </xf>
    <xf numFmtId="3" fontId="12" fillId="9" borderId="74" xfId="0" applyNumberFormat="1" applyFont="1" applyFill="1" applyBorder="1" applyAlignment="1">
      <alignment horizontal="center" vertical="center" wrapText="1"/>
    </xf>
    <xf numFmtId="0" fontId="9" fillId="3" borderId="80" xfId="0" applyFont="1" applyFill="1" applyBorder="1" applyAlignment="1">
      <alignment horizontal="left" vertical="center" wrapText="1"/>
    </xf>
    <xf numFmtId="0" fontId="9" fillId="4" borderId="78" xfId="0" applyFont="1" applyFill="1" applyBorder="1" applyAlignment="1">
      <alignment horizontal="left" vertical="center" wrapText="1"/>
    </xf>
    <xf numFmtId="0" fontId="9" fillId="4" borderId="51" xfId="0" applyFont="1" applyFill="1" applyBorder="1" applyAlignment="1">
      <alignment horizontal="left" vertical="center" wrapText="1"/>
    </xf>
    <xf numFmtId="0" fontId="12" fillId="4" borderId="51" xfId="0" applyFont="1" applyFill="1" applyBorder="1" applyAlignment="1">
      <alignment horizontal="left" vertical="center" wrapText="1"/>
    </xf>
    <xf numFmtId="0" fontId="9" fillId="4" borderId="51" xfId="0" applyFont="1" applyFill="1" applyBorder="1" applyAlignment="1">
      <alignment horizontal="center" vertical="center" wrapText="1"/>
    </xf>
    <xf numFmtId="0" fontId="9" fillId="4" borderId="28" xfId="0" applyFont="1" applyFill="1" applyBorder="1" applyAlignment="1">
      <alignment horizontal="left" vertical="center" wrapText="1"/>
    </xf>
    <xf numFmtId="0" fontId="12" fillId="4" borderId="79" xfId="0" applyFont="1" applyFill="1" applyBorder="1" applyAlignment="1">
      <alignment horizontal="center" vertical="center" wrapText="1"/>
    </xf>
    <xf numFmtId="0" fontId="9" fillId="4" borderId="80" xfId="0" applyFont="1" applyFill="1" applyBorder="1" applyAlignment="1">
      <alignment horizontal="left" vertical="center" wrapText="1"/>
    </xf>
    <xf numFmtId="0" fontId="9" fillId="4" borderId="81" xfId="0" applyFont="1" applyFill="1" applyBorder="1" applyAlignment="1">
      <alignment horizontal="left" vertical="center" wrapText="1"/>
    </xf>
    <xf numFmtId="0" fontId="9" fillId="4" borderId="82" xfId="0" applyFont="1" applyFill="1" applyBorder="1" applyAlignment="1">
      <alignment horizontal="left" vertical="center" wrapText="1"/>
    </xf>
    <xf numFmtId="0" fontId="12" fillId="4" borderId="82" xfId="0" applyFont="1" applyFill="1" applyBorder="1" applyAlignment="1">
      <alignment horizontal="left" vertical="center" wrapText="1"/>
    </xf>
    <xf numFmtId="0" fontId="9" fillId="4" borderId="82" xfId="0" applyFont="1" applyFill="1" applyBorder="1" applyAlignment="1">
      <alignment horizontal="center" vertical="center" wrapText="1"/>
    </xf>
    <xf numFmtId="0" fontId="9" fillId="4" borderId="83" xfId="0" applyFont="1" applyFill="1" applyBorder="1" applyAlignment="1">
      <alignment horizontal="left" vertical="center" wrapText="1"/>
    </xf>
    <xf numFmtId="0" fontId="12" fillId="4" borderId="84" xfId="0" applyFont="1" applyFill="1" applyBorder="1" applyAlignment="1">
      <alignment horizontal="center" vertical="center" wrapText="1"/>
    </xf>
    <xf numFmtId="3" fontId="12" fillId="9" borderId="85" xfId="0" applyNumberFormat="1" applyFont="1" applyFill="1" applyBorder="1" applyAlignment="1">
      <alignment horizontal="center" vertical="center" wrapText="1"/>
    </xf>
    <xf numFmtId="3" fontId="12" fillId="9" borderId="82" xfId="0" applyNumberFormat="1" applyFont="1" applyFill="1" applyBorder="1" applyAlignment="1">
      <alignment horizontal="center" vertical="center" wrapText="1"/>
    </xf>
    <xf numFmtId="3" fontId="12" fillId="9" borderId="83" xfId="0" applyNumberFormat="1" applyFont="1" applyFill="1" applyBorder="1" applyAlignment="1">
      <alignment horizontal="center" vertical="center" wrapText="1"/>
    </xf>
    <xf numFmtId="3" fontId="12" fillId="9" borderId="86" xfId="0" applyNumberFormat="1" applyFont="1" applyFill="1" applyBorder="1" applyAlignment="1">
      <alignment horizontal="center" vertical="center" wrapText="1"/>
    </xf>
    <xf numFmtId="3" fontId="12" fillId="9" borderId="87" xfId="0" applyNumberFormat="1" applyFont="1" applyFill="1" applyBorder="1" applyAlignment="1">
      <alignment horizontal="center" vertical="center" wrapText="1"/>
    </xf>
    <xf numFmtId="0" fontId="9" fillId="4" borderId="88" xfId="0" applyFont="1" applyFill="1" applyBorder="1" applyAlignment="1">
      <alignment horizontal="left" vertical="center" wrapText="1"/>
    </xf>
    <xf numFmtId="0" fontId="12" fillId="4" borderId="59" xfId="0" applyFont="1" applyFill="1" applyBorder="1" applyAlignment="1">
      <alignment horizontal="center" vertical="center" wrapText="1"/>
    </xf>
    <xf numFmtId="2" fontId="12" fillId="3" borderId="58" xfId="0" applyNumberFormat="1" applyFont="1" applyFill="1" applyBorder="1" applyAlignment="1">
      <alignment horizontal="center" vertical="center" wrapText="1"/>
    </xf>
    <xf numFmtId="0" fontId="12" fillId="4" borderId="89" xfId="0" applyFont="1" applyFill="1" applyBorder="1" applyAlignment="1">
      <alignment horizontal="center" vertical="center" wrapText="1"/>
    </xf>
    <xf numFmtId="2" fontId="12" fillId="3" borderId="59" xfId="0" applyNumberFormat="1" applyFont="1" applyFill="1" applyBorder="1" applyAlignment="1">
      <alignment horizontal="center" vertical="center" wrapText="1"/>
    </xf>
    <xf numFmtId="0" fontId="13" fillId="5" borderId="16" xfId="0" applyFont="1" applyFill="1" applyBorder="1" applyAlignment="1">
      <alignment vertical="center" wrapText="1"/>
    </xf>
    <xf numFmtId="0" fontId="13" fillId="5" borderId="92" xfId="0" applyFont="1" applyFill="1" applyBorder="1" applyAlignment="1">
      <alignment vertical="center" wrapText="1"/>
    </xf>
    <xf numFmtId="3" fontId="12" fillId="5" borderId="78" xfId="0" applyNumberFormat="1" applyFont="1" applyFill="1" applyBorder="1" applyAlignment="1">
      <alignment horizontal="center" vertical="center" wrapText="1"/>
    </xf>
    <xf numFmtId="10" fontId="5" fillId="4" borderId="93" xfId="0" applyNumberFormat="1" applyFont="1" applyFill="1" applyBorder="1" applyAlignment="1">
      <alignment horizontal="center" vertical="center" wrapText="1"/>
    </xf>
    <xf numFmtId="10" fontId="5" fillId="4" borderId="94" xfId="0" applyNumberFormat="1" applyFont="1" applyFill="1" applyBorder="1" applyAlignment="1">
      <alignment horizontal="center" vertical="center" wrapText="1"/>
    </xf>
    <xf numFmtId="10" fontId="5" fillId="4" borderId="19" xfId="0" applyNumberFormat="1" applyFont="1" applyFill="1" applyBorder="1" applyAlignment="1">
      <alignment horizontal="center" vertical="center" wrapText="1"/>
    </xf>
    <xf numFmtId="0" fontId="9" fillId="4" borderId="80" xfId="0" applyFont="1" applyFill="1" applyBorder="1" applyAlignment="1">
      <alignment horizontal="center" vertical="center" wrapText="1"/>
    </xf>
    <xf numFmtId="165" fontId="12" fillId="9" borderId="50" xfId="0" applyNumberFormat="1" applyFont="1" applyFill="1" applyBorder="1" applyAlignment="1">
      <alignment horizontal="center" vertical="center" wrapText="1"/>
    </xf>
    <xf numFmtId="165" fontId="12" fillId="9" borderId="51" xfId="0" applyNumberFormat="1" applyFont="1" applyFill="1" applyBorder="1" applyAlignment="1">
      <alignment horizontal="center" vertical="center" wrapText="1"/>
    </xf>
    <xf numFmtId="165" fontId="12" fillId="9" borderId="74" xfId="0" applyNumberFormat="1" applyFont="1" applyFill="1" applyBorder="1" applyAlignment="1">
      <alignment horizontal="center" vertical="center" wrapText="1"/>
    </xf>
    <xf numFmtId="165" fontId="12" fillId="9" borderId="78" xfId="0" applyNumberFormat="1" applyFont="1" applyFill="1" applyBorder="1" applyAlignment="1">
      <alignment horizontal="center" vertical="center" wrapText="1"/>
    </xf>
    <xf numFmtId="10" fontId="5" fillId="4" borderId="96" xfId="0" applyNumberFormat="1" applyFont="1" applyFill="1" applyBorder="1" applyAlignment="1">
      <alignment horizontal="center" vertical="center" wrapText="1"/>
    </xf>
    <xf numFmtId="164" fontId="12" fillId="4" borderId="88" xfId="0" applyNumberFormat="1" applyFont="1" applyFill="1" applyBorder="1" applyAlignment="1">
      <alignment horizontal="center" vertical="center" wrapText="1"/>
    </xf>
    <xf numFmtId="164" fontId="9" fillId="4" borderId="99" xfId="0" applyNumberFormat="1" applyFont="1" applyFill="1" applyBorder="1" applyAlignment="1">
      <alignment horizontal="center" vertical="center" wrapText="1"/>
    </xf>
    <xf numFmtId="165" fontId="12" fillId="9" borderId="81" xfId="0" applyNumberFormat="1" applyFont="1" applyFill="1" applyBorder="1" applyAlignment="1">
      <alignment horizontal="center" vertical="center" wrapText="1"/>
    </xf>
    <xf numFmtId="165" fontId="12" fillId="9" borderId="82" xfId="0" applyNumberFormat="1" applyFont="1" applyFill="1" applyBorder="1" applyAlignment="1">
      <alignment horizontal="center" vertical="center" wrapText="1"/>
    </xf>
    <xf numFmtId="165" fontId="12" fillId="9" borderId="87" xfId="0" applyNumberFormat="1" applyFont="1" applyFill="1" applyBorder="1" applyAlignment="1">
      <alignment horizontal="center" vertical="center" wrapText="1"/>
    </xf>
    <xf numFmtId="10" fontId="5" fillId="4" borderId="100" xfId="0" applyNumberFormat="1" applyFont="1" applyFill="1" applyBorder="1" applyAlignment="1">
      <alignment horizontal="center" vertical="center" wrapText="1"/>
    </xf>
    <xf numFmtId="10" fontId="5" fillId="4" borderId="101" xfId="0" applyNumberFormat="1" applyFont="1" applyFill="1" applyBorder="1" applyAlignment="1">
      <alignment horizontal="center" vertical="center" wrapText="1"/>
    </xf>
    <xf numFmtId="10" fontId="5" fillId="4" borderId="102"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67" xfId="0" applyFont="1" applyFill="1" applyBorder="1" applyAlignment="1">
      <alignment horizontal="left" vertical="center" wrapText="1"/>
    </xf>
    <xf numFmtId="0" fontId="9" fillId="2" borderId="105" xfId="0" applyFont="1" applyFill="1" applyBorder="1" applyAlignment="1">
      <alignment horizontal="left" vertical="center" wrapText="1"/>
    </xf>
    <xf numFmtId="0" fontId="9" fillId="2" borderId="51" xfId="0" applyFont="1" applyFill="1" applyBorder="1" applyAlignment="1">
      <alignment horizontal="center" vertical="center" wrapText="1"/>
    </xf>
    <xf numFmtId="0" fontId="12" fillId="3" borderId="28" xfId="0" applyFont="1" applyFill="1" applyBorder="1" applyAlignment="1">
      <alignment horizontal="left" vertical="center" wrapText="1"/>
    </xf>
    <xf numFmtId="0" fontId="12" fillId="3" borderId="106" xfId="0" applyFont="1" applyFill="1" applyBorder="1" applyAlignment="1">
      <alignment horizontal="left" vertical="center" wrapText="1"/>
    </xf>
    <xf numFmtId="0" fontId="9" fillId="3" borderId="69" xfId="0" applyFont="1" applyFill="1" applyBorder="1" applyAlignment="1">
      <alignment horizontal="center" vertical="center" wrapText="1"/>
    </xf>
    <xf numFmtId="0" fontId="9" fillId="2" borderId="107" xfId="0" applyFont="1" applyFill="1" applyBorder="1" applyAlignment="1">
      <alignment horizontal="center" vertical="center" wrapText="1"/>
    </xf>
    <xf numFmtId="0" fontId="9" fillId="2" borderId="27" xfId="0" applyFont="1" applyFill="1" applyBorder="1" applyAlignment="1">
      <alignment horizontal="left" vertical="center" wrapText="1"/>
    </xf>
    <xf numFmtId="0" fontId="9" fillId="3" borderId="23" xfId="0" applyFont="1" applyFill="1" applyBorder="1" applyAlignment="1">
      <alignment horizontal="center" vertical="center" wrapText="1"/>
    </xf>
    <xf numFmtId="0" fontId="12" fillId="3" borderId="108" xfId="0" applyFont="1" applyFill="1" applyBorder="1" applyAlignment="1">
      <alignment horizontal="left" vertical="center" wrapText="1"/>
    </xf>
    <xf numFmtId="0" fontId="12" fillId="3" borderId="109" xfId="0" applyFont="1" applyFill="1" applyBorder="1" applyAlignment="1">
      <alignment horizontal="left" vertical="center" wrapText="1"/>
    </xf>
    <xf numFmtId="0" fontId="9" fillId="3" borderId="110" xfId="0" applyFont="1" applyFill="1" applyBorder="1" applyAlignment="1">
      <alignment horizontal="center" vertical="center" wrapText="1"/>
    </xf>
    <xf numFmtId="0" fontId="9" fillId="3" borderId="111" xfId="0" applyFont="1" applyFill="1" applyBorder="1" applyAlignment="1">
      <alignment horizontal="left" vertical="center" wrapText="1"/>
    </xf>
    <xf numFmtId="0" fontId="12" fillId="3" borderId="112" xfId="0" applyFont="1" applyFill="1" applyBorder="1" applyAlignment="1">
      <alignment horizontal="left" vertical="center" wrapText="1"/>
    </xf>
    <xf numFmtId="0" fontId="9" fillId="2" borderId="113" xfId="0" applyFont="1" applyFill="1" applyBorder="1" applyAlignment="1">
      <alignment horizontal="center" vertical="center" wrapText="1"/>
    </xf>
    <xf numFmtId="0" fontId="9" fillId="2" borderId="69" xfId="0" applyFont="1" applyFill="1" applyBorder="1" applyAlignment="1">
      <alignment horizontal="left" vertical="center" wrapText="1"/>
    </xf>
    <xf numFmtId="0" fontId="9" fillId="2" borderId="106" xfId="0" applyFont="1" applyFill="1" applyBorder="1" applyAlignment="1">
      <alignment horizontal="left" vertical="center" wrapText="1"/>
    </xf>
    <xf numFmtId="0" fontId="5" fillId="0" borderId="0" xfId="0" applyFont="1" applyAlignment="1">
      <alignment horizontal="center"/>
    </xf>
    <xf numFmtId="0" fontId="9" fillId="3" borderId="7"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13" fillId="2" borderId="44" xfId="0" applyFont="1" applyFill="1" applyBorder="1" applyAlignment="1">
      <alignment horizontal="center" vertical="center" wrapText="1"/>
    </xf>
    <xf numFmtId="2" fontId="9" fillId="3" borderId="39" xfId="0" applyNumberFormat="1" applyFont="1" applyFill="1" applyBorder="1" applyAlignment="1">
      <alignment horizontal="center" vertical="center" wrapText="1"/>
    </xf>
    <xf numFmtId="0" fontId="9" fillId="3" borderId="43" xfId="0" applyFont="1" applyFill="1" applyBorder="1" applyAlignment="1">
      <alignment horizontal="center" vertical="center" wrapText="1"/>
    </xf>
    <xf numFmtId="0" fontId="12" fillId="3" borderId="27" xfId="0" applyFont="1" applyFill="1" applyBorder="1" applyAlignment="1">
      <alignment horizontal="center" vertical="center" wrapText="1"/>
    </xf>
    <xf numFmtId="2" fontId="9" fillId="3" borderId="9" xfId="0" applyNumberFormat="1"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7" xfId="0" applyFont="1" applyFill="1" applyBorder="1" applyAlignment="1">
      <alignment horizontal="left" vertical="center" wrapText="1"/>
    </xf>
    <xf numFmtId="0" fontId="9" fillId="3" borderId="114" xfId="0" applyFont="1" applyFill="1" applyBorder="1" applyAlignment="1">
      <alignment horizontal="center" vertical="center" wrapText="1"/>
    </xf>
    <xf numFmtId="0" fontId="12" fillId="3" borderId="43"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2" fillId="3" borderId="9" xfId="0" applyFont="1" applyFill="1" applyBorder="1" applyAlignment="1">
      <alignment vertical="center" wrapText="1"/>
    </xf>
    <xf numFmtId="0" fontId="10" fillId="3" borderId="9" xfId="0" applyFont="1" applyFill="1" applyBorder="1" applyAlignment="1">
      <alignment horizontal="left" vertical="center" wrapText="1"/>
    </xf>
    <xf numFmtId="0" fontId="9" fillId="2" borderId="115" xfId="0" applyFont="1" applyFill="1" applyBorder="1" applyAlignment="1">
      <alignment horizontal="center" vertical="center" wrapText="1"/>
    </xf>
    <xf numFmtId="0" fontId="9" fillId="2" borderId="116" xfId="0" applyFont="1" applyFill="1" applyBorder="1" applyAlignment="1">
      <alignment horizontal="left" vertical="center" wrapText="1"/>
    </xf>
    <xf numFmtId="0" fontId="9" fillId="2" borderId="117" xfId="0" applyFont="1" applyFill="1" applyBorder="1" applyAlignment="1">
      <alignment horizontal="left" vertical="center" wrapText="1"/>
    </xf>
    <xf numFmtId="0" fontId="9" fillId="3" borderId="118" xfId="0" applyFont="1" applyFill="1" applyBorder="1" applyAlignment="1">
      <alignment horizontal="center" vertical="center" wrapText="1"/>
    </xf>
    <xf numFmtId="0" fontId="9" fillId="3" borderId="119" xfId="0" applyFont="1" applyFill="1" applyBorder="1" applyAlignment="1">
      <alignment horizontal="center" vertical="center" wrapText="1"/>
    </xf>
    <xf numFmtId="0" fontId="12" fillId="3" borderId="9" xfId="0" applyFont="1" applyFill="1" applyBorder="1"/>
    <xf numFmtId="0" fontId="12" fillId="2" borderId="69" xfId="0" applyFont="1" applyFill="1" applyBorder="1" applyAlignment="1">
      <alignment horizontal="left" vertical="center" wrapText="1"/>
    </xf>
    <xf numFmtId="0" fontId="5" fillId="11" borderId="26" xfId="0" applyFont="1" applyFill="1" applyBorder="1"/>
    <xf numFmtId="0" fontId="5" fillId="0" borderId="0" xfId="0" applyFont="1" applyAlignment="1">
      <alignment wrapText="1"/>
    </xf>
    <xf numFmtId="0" fontId="5" fillId="6" borderId="26" xfId="0" applyFont="1" applyFill="1" applyBorder="1"/>
    <xf numFmtId="0" fontId="5" fillId="0" borderId="10" xfId="0" applyFont="1" applyBorder="1" applyAlignment="1">
      <alignment horizontal="center"/>
    </xf>
    <xf numFmtId="0" fontId="4" fillId="0" borderId="12" xfId="0" applyFont="1" applyBorder="1"/>
    <xf numFmtId="0" fontId="16" fillId="0" borderId="10" xfId="0" applyFont="1" applyBorder="1" applyAlignment="1">
      <alignment horizontal="left" vertical="center" wrapText="1"/>
    </xf>
    <xf numFmtId="0" fontId="6" fillId="2" borderId="10" xfId="0" applyFont="1" applyFill="1" applyBorder="1" applyAlignment="1">
      <alignment horizontal="center" vertical="center" wrapText="1"/>
    </xf>
    <xf numFmtId="0" fontId="4" fillId="0" borderId="11" xfId="0" applyFont="1" applyBorder="1"/>
    <xf numFmtId="0" fontId="7" fillId="2" borderId="13" xfId="0" applyFont="1" applyFill="1" applyBorder="1" applyAlignment="1">
      <alignment horizontal="center" vertical="center" wrapText="1"/>
    </xf>
    <xf numFmtId="0" fontId="4" fillId="0" borderId="14" xfId="0" applyFont="1" applyBorder="1"/>
    <xf numFmtId="0" fontId="17" fillId="0" borderId="29" xfId="0" applyFont="1" applyBorder="1" applyAlignment="1">
      <alignment horizontal="center" vertical="center" wrapText="1"/>
    </xf>
    <xf numFmtId="0" fontId="4" fillId="0" borderId="29" xfId="0" applyFont="1" applyBorder="1"/>
    <xf numFmtId="2" fontId="3" fillId="2" borderId="1" xfId="0" applyNumberFormat="1" applyFont="1" applyFill="1" applyBorder="1" applyAlignment="1">
      <alignment horizontal="center" vertical="center" wrapText="1"/>
    </xf>
    <xf numFmtId="0" fontId="4" fillId="0" borderId="2" xfId="0" applyFont="1" applyBorder="1"/>
    <xf numFmtId="0" fontId="4" fillId="0" borderId="3" xfId="0" applyFont="1" applyBorder="1"/>
    <xf numFmtId="2" fontId="3" fillId="2" borderId="4" xfId="0" applyNumberFormat="1" applyFont="1" applyFill="1" applyBorder="1" applyAlignment="1">
      <alignment horizontal="center" vertical="center" wrapText="1"/>
    </xf>
    <xf numFmtId="0" fontId="4" fillId="0" borderId="5" xfId="0" applyFont="1" applyBorder="1"/>
    <xf numFmtId="0" fontId="4" fillId="0" borderId="6" xfId="0" applyFont="1" applyBorder="1"/>
    <xf numFmtId="2" fontId="6" fillId="2" borderId="10"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4" fillId="0" borderId="31" xfId="0" applyFont="1" applyBorder="1"/>
    <xf numFmtId="0" fontId="4" fillId="0" borderId="32" xfId="0" applyFont="1" applyBorder="1"/>
    <xf numFmtId="2" fontId="13" fillId="2" borderId="30" xfId="0" applyNumberFormat="1" applyFont="1" applyFill="1" applyBorder="1" applyAlignment="1">
      <alignment horizontal="center" vertical="center" wrapText="1"/>
    </xf>
    <xf numFmtId="0" fontId="4" fillId="0" borderId="34" xfId="0" applyFont="1" applyBorder="1"/>
    <xf numFmtId="0" fontId="6" fillId="2" borderId="10" xfId="0" applyFont="1" applyFill="1" applyBorder="1" applyAlignment="1">
      <alignment horizontal="center" vertical="center"/>
    </xf>
    <xf numFmtId="0" fontId="17" fillId="0" borderId="29" xfId="0" applyFont="1" applyBorder="1" applyAlignment="1">
      <alignment horizontal="center" vertical="top" wrapText="1"/>
    </xf>
    <xf numFmtId="2" fontId="9" fillId="3" borderId="33" xfId="0" applyNumberFormat="1" applyFont="1" applyFill="1" applyBorder="1" applyAlignment="1">
      <alignment horizontal="center" vertical="center" wrapText="1"/>
    </xf>
    <xf numFmtId="0" fontId="4" fillId="0" borderId="37" xfId="0" applyFont="1" applyBorder="1"/>
    <xf numFmtId="2" fontId="13" fillId="2" borderId="35" xfId="0" applyNumberFormat="1" applyFont="1" applyFill="1" applyBorder="1" applyAlignment="1">
      <alignment horizontal="center" vertical="center" wrapText="1"/>
    </xf>
    <xf numFmtId="0" fontId="4" fillId="0" borderId="36" xfId="0" applyFont="1" applyBorder="1"/>
    <xf numFmtId="0" fontId="4" fillId="0" borderId="41" xfId="0" applyFont="1" applyBorder="1"/>
    <xf numFmtId="0" fontId="4" fillId="0" borderId="42" xfId="0" applyFont="1" applyBorder="1"/>
    <xf numFmtId="0" fontId="5" fillId="0" borderId="48" xfId="0" applyFont="1" applyBorder="1" applyAlignment="1">
      <alignment horizontal="left" vertical="center" wrapText="1"/>
    </xf>
    <xf numFmtId="0" fontId="5" fillId="0" borderId="48" xfId="0" applyFont="1" applyBorder="1" applyAlignment="1">
      <alignment horizontal="center"/>
    </xf>
    <xf numFmtId="0" fontId="16" fillId="0" borderId="10" xfId="0" applyFont="1" applyBorder="1" applyAlignment="1">
      <alignment horizontal="left"/>
    </xf>
    <xf numFmtId="0" fontId="6" fillId="2" borderId="30"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4" fillId="0" borderId="57" xfId="0" applyFont="1" applyBorder="1"/>
    <xf numFmtId="0" fontId="19" fillId="0" borderId="29" xfId="0" applyFont="1" applyBorder="1" applyAlignment="1">
      <alignment horizontal="center" vertical="center"/>
    </xf>
    <xf numFmtId="2" fontId="6" fillId="2" borderId="30" xfId="0" applyNumberFormat="1" applyFont="1" applyFill="1" applyBorder="1" applyAlignment="1">
      <alignment horizontal="center" vertical="center" wrapText="1"/>
    </xf>
    <xf numFmtId="0" fontId="6" fillId="2" borderId="33" xfId="0" applyFont="1" applyFill="1" applyBorder="1" applyAlignment="1">
      <alignment horizontal="center" vertical="center" wrapText="1"/>
    </xf>
    <xf numFmtId="0" fontId="5" fillId="0" borderId="0" xfId="0" applyFont="1" applyAlignment="1">
      <alignment horizontal="center" vertical="top" wrapText="1"/>
    </xf>
    <xf numFmtId="0" fontId="0" fillId="0" borderId="0" xfId="0"/>
    <xf numFmtId="0" fontId="4" fillId="0" borderId="90" xfId="0" applyFont="1" applyBorder="1"/>
    <xf numFmtId="0" fontId="4" fillId="0" borderId="91" xfId="0" applyFont="1" applyBorder="1"/>
    <xf numFmtId="0" fontId="5" fillId="0" borderId="95" xfId="0" applyFont="1" applyBorder="1" applyAlignment="1">
      <alignment horizontal="center"/>
    </xf>
    <xf numFmtId="0" fontId="4" fillId="0" borderId="15" xfId="0" applyFont="1" applyBorder="1"/>
    <xf numFmtId="0" fontId="5" fillId="0" borderId="97" xfId="0" applyFont="1" applyBorder="1" applyAlignment="1">
      <alignment horizontal="center"/>
    </xf>
    <xf numFmtId="0" fontId="4" fillId="0" borderId="98" xfId="0" applyFont="1" applyBorder="1"/>
    <xf numFmtId="0" fontId="5" fillId="0" borderId="103" xfId="0" applyFont="1" applyBorder="1" applyAlignment="1">
      <alignment horizontal="center"/>
    </xf>
    <xf numFmtId="0" fontId="4" fillId="0" borderId="104" xfId="0" applyFont="1" applyBorder="1"/>
    <xf numFmtId="0" fontId="6" fillId="2" borderId="30" xfId="0" applyFont="1" applyFill="1" applyBorder="1" applyAlignment="1">
      <alignment horizontal="center" vertical="center"/>
    </xf>
    <xf numFmtId="0" fontId="9" fillId="5" borderId="70" xfId="0" applyFont="1" applyFill="1" applyBorder="1" applyAlignment="1">
      <alignment horizontal="center" vertical="center" wrapText="1"/>
    </xf>
    <xf numFmtId="0" fontId="4" fillId="0" borderId="71" xfId="0" applyFont="1" applyBorder="1"/>
    <xf numFmtId="0" fontId="4" fillId="0" borderId="72" xfId="0" applyFont="1" applyBorder="1"/>
    <xf numFmtId="0" fontId="19" fillId="0" borderId="29" xfId="0" applyFont="1" applyBorder="1" applyAlignment="1">
      <alignment horizontal="center" vertical="top" wrapText="1"/>
    </xf>
    <xf numFmtId="0" fontId="5" fillId="0" borderId="0" xfId="0" applyFont="1" applyAlignment="1">
      <alignment horizontal="left" vertical="center" wrapText="1"/>
    </xf>
  </cellXfs>
  <cellStyles count="1">
    <cellStyle name="Normal" xfId="0" builtinId="0"/>
  </cellStyles>
  <dxfs count="92">
    <dxf>
      <font>
        <color rgb="FF9C5700"/>
      </font>
      <fill>
        <patternFill patternType="solid">
          <fgColor rgb="FFFFEB9C"/>
          <bgColor rgb="FFFFEB9C"/>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theme="0"/>
          <bgColor theme="0"/>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ill>
        <patternFill patternType="none"/>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theme="0"/>
          <bgColor theme="0"/>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ill>
        <patternFill patternType="none"/>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theme="0"/>
          <bgColor theme="0"/>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ont>
        <color rgb="FF9C5700"/>
      </font>
      <fill>
        <patternFill patternType="solid">
          <fgColor rgb="FFFFEB9C"/>
          <bgColor rgb="FFFFEB9C"/>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ill>
        <patternFill patternType="none"/>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theme="0"/>
          <bgColor theme="0"/>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ill>
        <patternFill patternType="none"/>
      </fill>
    </dxf>
    <dxf>
      <font>
        <color rgb="FF9C5700"/>
      </font>
      <fill>
        <patternFill patternType="solid">
          <fgColor rgb="FFFFEB9C"/>
          <bgColor rgb="FFFFEB9C"/>
        </patternFill>
      </fill>
    </dxf>
    <dxf>
      <fill>
        <patternFill patternType="none"/>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ill>
        <patternFill patternType="none"/>
      </fill>
    </dxf>
    <dxf>
      <font>
        <color rgb="FF006100"/>
      </font>
      <fill>
        <patternFill patternType="solid">
          <fgColor rgb="FFC6EFCE"/>
          <bgColor rgb="FFC6EF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495300</xdr:colOff>
      <xdr:row>1</xdr:row>
      <xdr:rowOff>180975</xdr:rowOff>
    </xdr:from>
    <xdr:ext cx="1590675" cy="23812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266700</xdr:colOff>
      <xdr:row>1</xdr:row>
      <xdr:rowOff>190500</xdr:rowOff>
    </xdr:from>
    <xdr:ext cx="2057400" cy="2143125"/>
    <xdr:pic>
      <xdr:nvPicPr>
        <xdr:cNvPr id="3" name="image3.jp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23</xdr:col>
      <xdr:colOff>447675</xdr:colOff>
      <xdr:row>3</xdr:row>
      <xdr:rowOff>9525</xdr:rowOff>
    </xdr:from>
    <xdr:ext cx="3133725" cy="1666875"/>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22</xdr:col>
      <xdr:colOff>1200150</xdr:colOff>
      <xdr:row>3</xdr:row>
      <xdr:rowOff>0</xdr:rowOff>
    </xdr:from>
    <xdr:ext cx="3676650" cy="2419350"/>
    <xdr:pic>
      <xdr:nvPicPr>
        <xdr:cNvPr id="2" name="image5.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0</xdr:row>
      <xdr:rowOff>38100</xdr:rowOff>
    </xdr:from>
    <xdr:ext cx="2124075" cy="3190875"/>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1266825</xdr:colOff>
      <xdr:row>2</xdr:row>
      <xdr:rowOff>180975</xdr:rowOff>
    </xdr:from>
    <xdr:ext cx="2076450" cy="2143125"/>
    <xdr:pic>
      <xdr:nvPicPr>
        <xdr:cNvPr id="4" name="image3.jp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114300</xdr:colOff>
      <xdr:row>0</xdr:row>
      <xdr:rowOff>38100</xdr:rowOff>
    </xdr:from>
    <xdr:ext cx="2095500" cy="31908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1171575</xdr:colOff>
      <xdr:row>3</xdr:row>
      <xdr:rowOff>38100</xdr:rowOff>
    </xdr:from>
    <xdr:ext cx="3381375" cy="1095375"/>
    <xdr:pic>
      <xdr:nvPicPr>
        <xdr:cNvPr id="3" name="image4.png" descr="Interfaz de usuario gráfica, Texto&#10;&#10;Descripción generada automáticamente con confianza media">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23</xdr:col>
      <xdr:colOff>581025</xdr:colOff>
      <xdr:row>1</xdr:row>
      <xdr:rowOff>66675</xdr:rowOff>
    </xdr:from>
    <xdr:ext cx="3505200" cy="1857375"/>
    <xdr:pic>
      <xdr:nvPicPr>
        <xdr:cNvPr id="4" name="image2.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00"/>
  <sheetViews>
    <sheetView tabSelected="1" zoomScale="30" zoomScaleNormal="30" workbookViewId="0">
      <selection activeCell="M18" sqref="M18"/>
    </sheetView>
  </sheetViews>
  <sheetFormatPr baseColWidth="10" defaultColWidth="14.453125" defaultRowHeight="15" customHeight="1"/>
  <cols>
    <col min="1" max="1" width="11.453125" customWidth="1"/>
    <col min="2" max="2" width="31.453125" customWidth="1"/>
    <col min="3" max="3" width="44.7265625" customWidth="1"/>
    <col min="4" max="4" width="37.453125" customWidth="1"/>
    <col min="5" max="5" width="27.7265625" customWidth="1"/>
    <col min="6" max="6" width="50.81640625" customWidth="1"/>
    <col min="7" max="7" width="17.81640625" customWidth="1"/>
    <col min="8" max="10" width="16.81640625" customWidth="1"/>
    <col min="11" max="11" width="15.08984375" customWidth="1"/>
    <col min="12" max="15" width="16.81640625" customWidth="1"/>
    <col min="16" max="20" width="18.08984375" customWidth="1"/>
    <col min="21" max="21" width="20.26953125" customWidth="1"/>
    <col min="22" max="23" width="18.08984375" customWidth="1"/>
    <col min="24" max="24" width="121.81640625" customWidth="1"/>
    <col min="25" max="28" width="11.453125" customWidth="1"/>
  </cols>
  <sheetData>
    <row r="1" spans="1:24" ht="14.25" customHeight="1">
      <c r="A1" s="1"/>
      <c r="N1" s="2"/>
    </row>
    <row r="2" spans="1:24" ht="14.25" customHeight="1">
      <c r="N2" s="2"/>
    </row>
    <row r="3" spans="1:24" ht="14.25" customHeight="1">
      <c r="N3" s="2"/>
    </row>
    <row r="4" spans="1:24" ht="63" customHeight="1">
      <c r="E4" s="263" t="s">
        <v>0</v>
      </c>
      <c r="F4" s="264"/>
      <c r="G4" s="264"/>
      <c r="H4" s="264"/>
      <c r="I4" s="264"/>
      <c r="J4" s="264"/>
      <c r="K4" s="264"/>
      <c r="L4" s="264"/>
      <c r="M4" s="264"/>
      <c r="N4" s="264"/>
      <c r="O4" s="264"/>
      <c r="P4" s="264"/>
      <c r="Q4" s="264"/>
      <c r="R4" s="264"/>
      <c r="S4" s="265"/>
    </row>
    <row r="5" spans="1:24" ht="30" customHeight="1">
      <c r="E5" s="266" t="s">
        <v>1</v>
      </c>
      <c r="F5" s="267"/>
      <c r="G5" s="267"/>
      <c r="H5" s="267"/>
      <c r="I5" s="267"/>
      <c r="J5" s="267"/>
      <c r="K5" s="267"/>
      <c r="L5" s="267"/>
      <c r="M5" s="267"/>
      <c r="N5" s="267"/>
      <c r="O5" s="267"/>
      <c r="P5" s="267"/>
      <c r="Q5" s="267"/>
      <c r="R5" s="267"/>
      <c r="S5" s="268"/>
    </row>
    <row r="6" spans="1:24" ht="40.5" customHeight="1">
      <c r="E6" s="266" t="s">
        <v>2</v>
      </c>
      <c r="F6" s="267"/>
      <c r="G6" s="267"/>
      <c r="H6" s="267"/>
      <c r="I6" s="267"/>
      <c r="J6" s="267"/>
      <c r="K6" s="267"/>
      <c r="L6" s="267"/>
      <c r="M6" s="267"/>
      <c r="N6" s="267"/>
      <c r="O6" s="267"/>
      <c r="P6" s="267"/>
      <c r="Q6" s="267"/>
      <c r="R6" s="267"/>
      <c r="S6" s="268"/>
    </row>
    <row r="7" spans="1:24" ht="26.25" customHeight="1">
      <c r="E7" s="266" t="s">
        <v>3</v>
      </c>
      <c r="F7" s="267"/>
      <c r="G7" s="267"/>
      <c r="H7" s="267"/>
      <c r="I7" s="267"/>
      <c r="J7" s="267"/>
      <c r="K7" s="267"/>
      <c r="L7" s="267"/>
      <c r="M7" s="267"/>
      <c r="N7" s="267"/>
      <c r="O7" s="267"/>
      <c r="P7" s="267"/>
      <c r="Q7" s="267"/>
      <c r="R7" s="267"/>
      <c r="S7" s="268"/>
    </row>
    <row r="8" spans="1:24" ht="15.75" customHeight="1">
      <c r="E8" s="3"/>
      <c r="F8" s="4"/>
      <c r="G8" s="4"/>
      <c r="H8" s="4"/>
      <c r="I8" s="4"/>
      <c r="J8" s="4"/>
      <c r="K8" s="4"/>
      <c r="L8" s="4"/>
      <c r="M8" s="4"/>
      <c r="N8" s="5"/>
      <c r="O8" s="4"/>
      <c r="P8" s="4"/>
      <c r="Q8" s="4"/>
      <c r="R8" s="4"/>
      <c r="S8" s="4"/>
    </row>
    <row r="9" spans="1:24" ht="14.25" customHeight="1">
      <c r="N9" s="2"/>
    </row>
    <row r="10" spans="1:24" ht="14.25" customHeight="1">
      <c r="N10" s="2"/>
    </row>
    <row r="11" spans="1:24" ht="9" customHeight="1">
      <c r="N11" s="2"/>
    </row>
    <row r="12" spans="1:24" ht="26.25" customHeight="1">
      <c r="B12" s="6"/>
      <c r="C12" s="6"/>
      <c r="D12" s="6"/>
      <c r="E12" s="6"/>
      <c r="F12" s="6"/>
      <c r="G12" s="269" t="s">
        <v>4</v>
      </c>
      <c r="H12" s="258"/>
      <c r="I12" s="258"/>
      <c r="J12" s="258"/>
      <c r="K12" s="258"/>
      <c r="L12" s="258"/>
      <c r="M12" s="258"/>
      <c r="N12" s="258"/>
      <c r="O12" s="258"/>
      <c r="P12" s="258"/>
      <c r="Q12" s="258"/>
      <c r="R12" s="258"/>
      <c r="S12" s="258"/>
      <c r="T12" s="258"/>
      <c r="U12" s="258"/>
      <c r="V12" s="258"/>
      <c r="W12" s="255"/>
      <c r="X12" s="6"/>
    </row>
    <row r="13" spans="1:24" ht="57" customHeight="1">
      <c r="B13" s="270" t="s">
        <v>5</v>
      </c>
      <c r="C13" s="270" t="s">
        <v>6</v>
      </c>
      <c r="D13" s="257" t="s">
        <v>7</v>
      </c>
      <c r="E13" s="258"/>
      <c r="F13" s="255"/>
      <c r="G13" s="276" t="s">
        <v>8</v>
      </c>
      <c r="H13" s="258"/>
      <c r="I13" s="258"/>
      <c r="J13" s="258"/>
      <c r="K13" s="255"/>
      <c r="L13" s="257" t="s">
        <v>9</v>
      </c>
      <c r="M13" s="258"/>
      <c r="N13" s="258"/>
      <c r="O13" s="255"/>
      <c r="P13" s="257" t="s">
        <v>10</v>
      </c>
      <c r="Q13" s="258"/>
      <c r="R13" s="258"/>
      <c r="S13" s="255"/>
      <c r="T13" s="257" t="s">
        <v>11</v>
      </c>
      <c r="U13" s="258"/>
      <c r="V13" s="258"/>
      <c r="W13" s="255"/>
      <c r="X13" s="259" t="s">
        <v>12</v>
      </c>
    </row>
    <row r="14" spans="1:24" ht="143.25" customHeight="1">
      <c r="B14" s="260"/>
      <c r="C14" s="260"/>
      <c r="D14" s="7" t="s">
        <v>13</v>
      </c>
      <c r="E14" s="7" t="s">
        <v>14</v>
      </c>
      <c r="F14" s="7" t="s">
        <v>15</v>
      </c>
      <c r="G14" s="8" t="s">
        <v>16</v>
      </c>
      <c r="H14" s="9" t="s">
        <v>17</v>
      </c>
      <c r="I14" s="10" t="s">
        <v>18</v>
      </c>
      <c r="J14" s="9" t="s">
        <v>19</v>
      </c>
      <c r="K14" s="10" t="s">
        <v>20</v>
      </c>
      <c r="L14" s="9" t="s">
        <v>17</v>
      </c>
      <c r="M14" s="10" t="s">
        <v>18</v>
      </c>
      <c r="N14" s="9" t="s">
        <v>19</v>
      </c>
      <c r="O14" s="10" t="s">
        <v>20</v>
      </c>
      <c r="P14" s="9" t="s">
        <v>17</v>
      </c>
      <c r="Q14" s="10" t="s">
        <v>18</v>
      </c>
      <c r="R14" s="9" t="s">
        <v>19</v>
      </c>
      <c r="S14" s="10" t="s">
        <v>20</v>
      </c>
      <c r="T14" s="9" t="s">
        <v>17</v>
      </c>
      <c r="U14" s="10" t="s">
        <v>18</v>
      </c>
      <c r="V14" s="9" t="s">
        <v>19</v>
      </c>
      <c r="W14" s="10" t="s">
        <v>20</v>
      </c>
      <c r="X14" s="260"/>
    </row>
    <row r="15" spans="1:24" ht="165.75" customHeight="1">
      <c r="B15" s="11" t="s">
        <v>21</v>
      </c>
      <c r="C15" s="12" t="s">
        <v>22</v>
      </c>
      <c r="D15" s="12" t="s">
        <v>23</v>
      </c>
      <c r="E15" s="13" t="s">
        <v>24</v>
      </c>
      <c r="F15" s="14" t="s">
        <v>25</v>
      </c>
      <c r="G15" s="15">
        <v>0.95332642657968703</v>
      </c>
      <c r="H15" s="16">
        <v>0.23830000000000001</v>
      </c>
      <c r="I15" s="17">
        <v>0.23830000000000001</v>
      </c>
      <c r="J15" s="17">
        <v>0.23830000000000001</v>
      </c>
      <c r="K15" s="18">
        <v>0.23830000000000001</v>
      </c>
      <c r="L15" s="16">
        <v>0.23830000000000001</v>
      </c>
      <c r="M15" s="17">
        <v>0.23830000000000001</v>
      </c>
      <c r="N15" s="17">
        <v>0.23830000000000001</v>
      </c>
      <c r="O15" s="17">
        <v>0.23830000000000001</v>
      </c>
      <c r="P15" s="19">
        <f t="shared" ref="P15:S15" si="0">IFERROR((L15/H15),"100%")</f>
        <v>1</v>
      </c>
      <c r="Q15" s="19">
        <f t="shared" si="0"/>
        <v>1</v>
      </c>
      <c r="R15" s="19">
        <f t="shared" si="0"/>
        <v>1</v>
      </c>
      <c r="S15" s="19">
        <f t="shared" si="0"/>
        <v>1</v>
      </c>
      <c r="T15" s="20">
        <f>IFERROR((L15/$G$15),"No Programado")</f>
        <v>0.2499668459364594</v>
      </c>
      <c r="U15" s="21">
        <f>IFERROR(((L15+M15)/G15),"No programado")</f>
        <v>0.49993369187291881</v>
      </c>
      <c r="V15" s="21">
        <f t="shared" ref="V15:V121" si="1">IFERROR((M15+N15+L15)/G15, "No Programado")</f>
        <v>0.74990053780937826</v>
      </c>
      <c r="W15" s="21">
        <f t="shared" ref="W15:W121" si="2">IFERROR((N15+O15+M15+L15)/G15, "No Programado")</f>
        <v>0.99986738374583761</v>
      </c>
      <c r="X15" s="12" t="s">
        <v>26</v>
      </c>
    </row>
    <row r="16" spans="1:24" ht="23.25" hidden="1" customHeight="1">
      <c r="B16" s="22"/>
      <c r="C16" s="22"/>
      <c r="D16" s="22"/>
      <c r="E16" s="22"/>
      <c r="F16" s="22"/>
      <c r="G16" s="23"/>
      <c r="H16" s="24"/>
      <c r="I16" s="24"/>
      <c r="J16" s="24"/>
      <c r="K16" s="24"/>
      <c r="L16" s="24"/>
      <c r="M16" s="24"/>
      <c r="N16" s="24"/>
      <c r="O16" s="24"/>
      <c r="P16" s="19" t="str">
        <f t="shared" ref="P16:S16" si="3">IFERROR((L16/H16),"100%")</f>
        <v>100%</v>
      </c>
      <c r="Q16" s="19" t="str">
        <f t="shared" si="3"/>
        <v>100%</v>
      </c>
      <c r="R16" s="19" t="str">
        <f t="shared" si="3"/>
        <v>100%</v>
      </c>
      <c r="S16" s="19" t="str">
        <f t="shared" si="3"/>
        <v>100%</v>
      </c>
      <c r="T16" s="19" t="str">
        <f>IFERROR((L16/$G$16),"No Programado")</f>
        <v>No Programado</v>
      </c>
      <c r="U16" s="19" t="str">
        <f>IFERROR((L16+M16)/$G$16, "No Programado")</f>
        <v>No Programado</v>
      </c>
      <c r="V16" s="19" t="str">
        <f t="shared" si="1"/>
        <v>No Programado</v>
      </c>
      <c r="W16" s="19" t="str">
        <f t="shared" si="2"/>
        <v>No Programado</v>
      </c>
      <c r="X16" s="25"/>
    </row>
    <row r="17" spans="2:28" ht="130.5" customHeight="1">
      <c r="B17" s="26" t="s">
        <v>27</v>
      </c>
      <c r="C17" s="27" t="s">
        <v>28</v>
      </c>
      <c r="D17" s="27" t="s">
        <v>29</v>
      </c>
      <c r="E17" s="26" t="s">
        <v>30</v>
      </c>
      <c r="F17" s="26" t="s">
        <v>31</v>
      </c>
      <c r="G17" s="28">
        <v>2400</v>
      </c>
      <c r="H17" s="28">
        <v>600</v>
      </c>
      <c r="I17" s="28">
        <v>600</v>
      </c>
      <c r="J17" s="28">
        <v>600</v>
      </c>
      <c r="K17" s="28">
        <v>600</v>
      </c>
      <c r="L17" s="29">
        <v>600</v>
      </c>
      <c r="M17" s="30">
        <v>600</v>
      </c>
      <c r="N17" s="30">
        <v>600</v>
      </c>
      <c r="O17" s="30">
        <v>1186</v>
      </c>
      <c r="P17" s="19">
        <f t="shared" ref="P17:S17" si="4">IFERROR((L17/H17),"100%")</f>
        <v>1</v>
      </c>
      <c r="Q17" s="19">
        <f t="shared" si="4"/>
        <v>1</v>
      </c>
      <c r="R17" s="19">
        <f t="shared" si="4"/>
        <v>1</v>
      </c>
      <c r="S17" s="19">
        <f t="shared" si="4"/>
        <v>1.9766666666666666</v>
      </c>
      <c r="T17" s="31">
        <f t="shared" ref="T17:T121" si="5">IFERROR((L17/G17),"No Programado")</f>
        <v>0.25</v>
      </c>
      <c r="U17" s="31">
        <f t="shared" ref="U17:U121" si="6">IFERROR(((L17+M17)/G17),"No Programado")</f>
        <v>0.5</v>
      </c>
      <c r="V17" s="19">
        <f t="shared" si="1"/>
        <v>0.75</v>
      </c>
      <c r="W17" s="19">
        <f t="shared" si="2"/>
        <v>1.2441666666666666</v>
      </c>
      <c r="X17" s="32" t="s">
        <v>32</v>
      </c>
      <c r="AB17" s="33"/>
    </row>
    <row r="18" spans="2:28" ht="123" customHeight="1">
      <c r="B18" s="34" t="s">
        <v>33</v>
      </c>
      <c r="C18" s="35" t="s">
        <v>34</v>
      </c>
      <c r="D18" s="35" t="s">
        <v>35</v>
      </c>
      <c r="E18" s="36" t="s">
        <v>30</v>
      </c>
      <c r="F18" s="35" t="s">
        <v>36</v>
      </c>
      <c r="G18" s="28">
        <v>2500</v>
      </c>
      <c r="H18" s="36">
        <v>625</v>
      </c>
      <c r="I18" s="36">
        <v>625</v>
      </c>
      <c r="J18" s="36">
        <v>625</v>
      </c>
      <c r="K18" s="36">
        <v>625</v>
      </c>
      <c r="L18" s="29">
        <v>580</v>
      </c>
      <c r="M18" s="30">
        <v>675</v>
      </c>
      <c r="N18" s="30">
        <v>645</v>
      </c>
      <c r="O18" s="30">
        <v>1172</v>
      </c>
      <c r="P18" s="19">
        <f t="shared" ref="P18:S18" si="7">IFERROR((L18/H18),"100%")</f>
        <v>0.92800000000000005</v>
      </c>
      <c r="Q18" s="19">
        <f t="shared" si="7"/>
        <v>1.08</v>
      </c>
      <c r="R18" s="19">
        <f t="shared" si="7"/>
        <v>1.032</v>
      </c>
      <c r="S18" s="19">
        <f t="shared" si="7"/>
        <v>1.8752</v>
      </c>
      <c r="T18" s="31">
        <f t="shared" si="5"/>
        <v>0.23200000000000001</v>
      </c>
      <c r="U18" s="31">
        <f t="shared" si="6"/>
        <v>0.502</v>
      </c>
      <c r="V18" s="19">
        <f t="shared" si="1"/>
        <v>0.76</v>
      </c>
      <c r="W18" s="19">
        <f t="shared" si="2"/>
        <v>1.2287999999999999</v>
      </c>
      <c r="X18" s="37" t="s">
        <v>37</v>
      </c>
    </row>
    <row r="19" spans="2:28" ht="126.75" customHeight="1">
      <c r="B19" s="10" t="s">
        <v>38</v>
      </c>
      <c r="C19" s="38" t="s">
        <v>39</v>
      </c>
      <c r="D19" s="39" t="s">
        <v>40</v>
      </c>
      <c r="E19" s="39" t="s">
        <v>30</v>
      </c>
      <c r="F19" s="38" t="s">
        <v>41</v>
      </c>
      <c r="G19" s="40">
        <v>950</v>
      </c>
      <c r="H19" s="39">
        <v>237</v>
      </c>
      <c r="I19" s="39">
        <v>237</v>
      </c>
      <c r="J19" s="39">
        <v>237</v>
      </c>
      <c r="K19" s="39">
        <v>239</v>
      </c>
      <c r="L19" s="40">
        <v>350</v>
      </c>
      <c r="M19" s="41">
        <v>265</v>
      </c>
      <c r="N19" s="41">
        <v>645</v>
      </c>
      <c r="O19" s="41">
        <v>253</v>
      </c>
      <c r="P19" s="19">
        <f t="shared" ref="P19:S19" si="8">IFERROR((L19/H19),"100%")</f>
        <v>1.4767932489451476</v>
      </c>
      <c r="Q19" s="19">
        <f t="shared" si="8"/>
        <v>1.1181434599156117</v>
      </c>
      <c r="R19" s="19">
        <f t="shared" si="8"/>
        <v>2.721518987341772</v>
      </c>
      <c r="S19" s="19">
        <f t="shared" si="8"/>
        <v>1.0585774058577406</v>
      </c>
      <c r="T19" s="31">
        <f t="shared" si="5"/>
        <v>0.36842105263157893</v>
      </c>
      <c r="U19" s="31">
        <f t="shared" si="6"/>
        <v>0.64736842105263159</v>
      </c>
      <c r="V19" s="19">
        <f t="shared" si="1"/>
        <v>1.3263157894736841</v>
      </c>
      <c r="W19" s="19">
        <f t="shared" si="2"/>
        <v>1.5926315789473684</v>
      </c>
      <c r="X19" s="42" t="s">
        <v>42</v>
      </c>
    </row>
    <row r="20" spans="2:28" ht="126.75" customHeight="1">
      <c r="B20" s="10" t="s">
        <v>38</v>
      </c>
      <c r="C20" s="38" t="s">
        <v>43</v>
      </c>
      <c r="D20" s="39" t="s">
        <v>44</v>
      </c>
      <c r="E20" s="39" t="s">
        <v>30</v>
      </c>
      <c r="F20" s="38" t="s">
        <v>45</v>
      </c>
      <c r="G20" s="40">
        <v>30</v>
      </c>
      <c r="H20" s="39">
        <v>7</v>
      </c>
      <c r="I20" s="39">
        <v>8</v>
      </c>
      <c r="J20" s="39">
        <v>7</v>
      </c>
      <c r="K20" s="39">
        <v>8</v>
      </c>
      <c r="L20" s="40">
        <v>10</v>
      </c>
      <c r="M20" s="41">
        <v>6</v>
      </c>
      <c r="N20" s="41">
        <v>10</v>
      </c>
      <c r="O20" s="41">
        <v>10</v>
      </c>
      <c r="P20" s="19">
        <f t="shared" ref="P20:S20" si="9">IFERROR((L20/H20),"100%")</f>
        <v>1.4285714285714286</v>
      </c>
      <c r="Q20" s="19">
        <f t="shared" si="9"/>
        <v>0.75</v>
      </c>
      <c r="R20" s="19">
        <f t="shared" si="9"/>
        <v>1.4285714285714286</v>
      </c>
      <c r="S20" s="19">
        <f t="shared" si="9"/>
        <v>1.25</v>
      </c>
      <c r="T20" s="31">
        <f t="shared" si="5"/>
        <v>0.33333333333333331</v>
      </c>
      <c r="U20" s="31">
        <f t="shared" si="6"/>
        <v>0.53333333333333333</v>
      </c>
      <c r="V20" s="19">
        <f t="shared" si="1"/>
        <v>0.8666666666666667</v>
      </c>
      <c r="W20" s="19">
        <f t="shared" si="2"/>
        <v>1.2</v>
      </c>
      <c r="X20" s="42" t="s">
        <v>46</v>
      </c>
    </row>
    <row r="21" spans="2:28" ht="121.5" customHeight="1">
      <c r="B21" s="10" t="s">
        <v>38</v>
      </c>
      <c r="C21" s="43" t="s">
        <v>47</v>
      </c>
      <c r="D21" s="39" t="s">
        <v>48</v>
      </c>
      <c r="E21" s="39" t="s">
        <v>30</v>
      </c>
      <c r="F21" s="43" t="s">
        <v>49</v>
      </c>
      <c r="G21" s="40">
        <v>540</v>
      </c>
      <c r="H21" s="39">
        <v>135</v>
      </c>
      <c r="I21" s="39">
        <v>135</v>
      </c>
      <c r="J21" s="39">
        <v>135</v>
      </c>
      <c r="K21" s="39">
        <v>135</v>
      </c>
      <c r="L21" s="39">
        <v>135</v>
      </c>
      <c r="M21" s="44">
        <v>233</v>
      </c>
      <c r="N21" s="44">
        <v>627</v>
      </c>
      <c r="O21" s="44">
        <v>341</v>
      </c>
      <c r="P21" s="19">
        <f t="shared" ref="P21:S21" si="10">IFERROR((L21/H21),"100%")</f>
        <v>1</v>
      </c>
      <c r="Q21" s="19">
        <f t="shared" si="10"/>
        <v>1.7259259259259259</v>
      </c>
      <c r="R21" s="19">
        <f t="shared" si="10"/>
        <v>4.6444444444444448</v>
      </c>
      <c r="S21" s="19">
        <f t="shared" si="10"/>
        <v>2.5259259259259261</v>
      </c>
      <c r="T21" s="31">
        <f t="shared" si="5"/>
        <v>0.25</v>
      </c>
      <c r="U21" s="31">
        <f t="shared" si="6"/>
        <v>0.68148148148148147</v>
      </c>
      <c r="V21" s="19">
        <f t="shared" si="1"/>
        <v>1.8425925925925926</v>
      </c>
      <c r="W21" s="19">
        <f t="shared" si="2"/>
        <v>2.4740740740740739</v>
      </c>
      <c r="X21" s="42" t="s">
        <v>50</v>
      </c>
    </row>
    <row r="22" spans="2:28" ht="112.5" customHeight="1">
      <c r="B22" s="34" t="s">
        <v>51</v>
      </c>
      <c r="C22" s="35" t="s">
        <v>52</v>
      </c>
      <c r="D22" s="35" t="s">
        <v>53</v>
      </c>
      <c r="E22" s="36" t="s">
        <v>30</v>
      </c>
      <c r="F22" s="45" t="s">
        <v>54</v>
      </c>
      <c r="G22" s="29">
        <v>900</v>
      </c>
      <c r="H22" s="29">
        <v>220</v>
      </c>
      <c r="I22" s="29">
        <v>220</v>
      </c>
      <c r="J22" s="29">
        <v>230</v>
      </c>
      <c r="K22" s="29">
        <v>230</v>
      </c>
      <c r="L22" s="29">
        <v>278</v>
      </c>
      <c r="M22" s="30">
        <v>283</v>
      </c>
      <c r="N22" s="30">
        <v>427</v>
      </c>
      <c r="O22" s="30">
        <v>345</v>
      </c>
      <c r="P22" s="19">
        <f t="shared" ref="P22:S22" si="11">IFERROR((L22/H22),"100%")</f>
        <v>1.2636363636363637</v>
      </c>
      <c r="Q22" s="19">
        <f t="shared" si="11"/>
        <v>1.2863636363636364</v>
      </c>
      <c r="R22" s="19">
        <f t="shared" si="11"/>
        <v>1.8565217391304347</v>
      </c>
      <c r="S22" s="19">
        <f t="shared" si="11"/>
        <v>1.5</v>
      </c>
      <c r="T22" s="31">
        <f t="shared" si="5"/>
        <v>0.30888888888888888</v>
      </c>
      <c r="U22" s="31">
        <f t="shared" si="6"/>
        <v>0.62333333333333329</v>
      </c>
      <c r="V22" s="19">
        <f t="shared" si="1"/>
        <v>1.0977777777777777</v>
      </c>
      <c r="W22" s="19">
        <f t="shared" si="2"/>
        <v>1.481111111111111</v>
      </c>
      <c r="X22" s="32" t="s">
        <v>55</v>
      </c>
    </row>
    <row r="23" spans="2:28" ht="111.75" customHeight="1">
      <c r="B23" s="10"/>
      <c r="C23" s="38" t="s">
        <v>56</v>
      </c>
      <c r="D23" s="38" t="s">
        <v>57</v>
      </c>
      <c r="E23" s="39" t="s">
        <v>30</v>
      </c>
      <c r="F23" s="38" t="s">
        <v>58</v>
      </c>
      <c r="G23" s="40">
        <v>450</v>
      </c>
      <c r="H23" s="40">
        <v>110</v>
      </c>
      <c r="I23" s="40">
        <v>110</v>
      </c>
      <c r="J23" s="40">
        <v>115</v>
      </c>
      <c r="K23" s="40">
        <v>115</v>
      </c>
      <c r="L23" s="40">
        <v>276</v>
      </c>
      <c r="M23" s="41">
        <v>281</v>
      </c>
      <c r="N23" s="41">
        <v>425</v>
      </c>
      <c r="O23" s="41">
        <v>344</v>
      </c>
      <c r="P23" s="19">
        <f t="shared" ref="P23:S23" si="12">IFERROR((L23/H23),"100%")</f>
        <v>2.5090909090909093</v>
      </c>
      <c r="Q23" s="19">
        <f t="shared" si="12"/>
        <v>2.5545454545454547</v>
      </c>
      <c r="R23" s="19">
        <f t="shared" si="12"/>
        <v>3.6956521739130435</v>
      </c>
      <c r="S23" s="19">
        <f t="shared" si="12"/>
        <v>2.991304347826087</v>
      </c>
      <c r="T23" s="31">
        <f t="shared" si="5"/>
        <v>0.61333333333333329</v>
      </c>
      <c r="U23" s="31">
        <f t="shared" si="6"/>
        <v>1.2377777777777779</v>
      </c>
      <c r="V23" s="19">
        <f t="shared" si="1"/>
        <v>2.1822222222222223</v>
      </c>
      <c r="W23" s="19">
        <f t="shared" si="2"/>
        <v>2.9466666666666668</v>
      </c>
      <c r="X23" s="46" t="s">
        <v>59</v>
      </c>
    </row>
    <row r="24" spans="2:28" ht="114.75" customHeight="1">
      <c r="B24" s="10" t="s">
        <v>38</v>
      </c>
      <c r="C24" s="43" t="s">
        <v>60</v>
      </c>
      <c r="D24" s="38" t="s">
        <v>61</v>
      </c>
      <c r="E24" s="39" t="s">
        <v>30</v>
      </c>
      <c r="F24" s="38" t="s">
        <v>62</v>
      </c>
      <c r="G24" s="40">
        <v>450</v>
      </c>
      <c r="H24" s="40">
        <v>110</v>
      </c>
      <c r="I24" s="40">
        <v>110</v>
      </c>
      <c r="J24" s="40">
        <v>115</v>
      </c>
      <c r="K24" s="40">
        <v>115</v>
      </c>
      <c r="L24" s="40">
        <v>278</v>
      </c>
      <c r="M24" s="41">
        <v>281</v>
      </c>
      <c r="N24" s="41">
        <v>347</v>
      </c>
      <c r="O24" s="41">
        <v>344</v>
      </c>
      <c r="P24" s="19">
        <f t="shared" ref="P24:S24" si="13">IFERROR((L24/H24),"100%")</f>
        <v>2.5272727272727273</v>
      </c>
      <c r="Q24" s="19">
        <f t="shared" si="13"/>
        <v>2.5545454545454547</v>
      </c>
      <c r="R24" s="19">
        <f t="shared" si="13"/>
        <v>3.017391304347826</v>
      </c>
      <c r="S24" s="19">
        <f t="shared" si="13"/>
        <v>2.991304347826087</v>
      </c>
      <c r="T24" s="31">
        <f t="shared" si="5"/>
        <v>0.61777777777777776</v>
      </c>
      <c r="U24" s="31">
        <f t="shared" si="6"/>
        <v>1.2422222222222221</v>
      </c>
      <c r="V24" s="19">
        <f t="shared" si="1"/>
        <v>2.0133333333333332</v>
      </c>
      <c r="W24" s="19">
        <f t="shared" si="2"/>
        <v>2.7777777777777777</v>
      </c>
      <c r="X24" s="46" t="s">
        <v>63</v>
      </c>
    </row>
    <row r="25" spans="2:28" ht="183.75" customHeight="1">
      <c r="B25" s="35" t="s">
        <v>64</v>
      </c>
      <c r="C25" s="35" t="s">
        <v>65</v>
      </c>
      <c r="D25" s="35" t="s">
        <v>66</v>
      </c>
      <c r="E25" s="34" t="s">
        <v>30</v>
      </c>
      <c r="F25" s="35" t="s">
        <v>67</v>
      </c>
      <c r="G25" s="29">
        <v>1155</v>
      </c>
      <c r="H25" s="36">
        <v>301</v>
      </c>
      <c r="I25" s="36">
        <v>304</v>
      </c>
      <c r="J25" s="36">
        <v>304</v>
      </c>
      <c r="K25" s="36">
        <v>246</v>
      </c>
      <c r="L25" s="29">
        <v>301</v>
      </c>
      <c r="M25" s="30">
        <v>304</v>
      </c>
      <c r="N25" s="29">
        <v>304</v>
      </c>
      <c r="O25" s="29">
        <v>246</v>
      </c>
      <c r="P25" s="19">
        <f t="shared" ref="P25:S25" si="14">IFERROR((L25/H25),"100%")</f>
        <v>1</v>
      </c>
      <c r="Q25" s="19">
        <f t="shared" si="14"/>
        <v>1</v>
      </c>
      <c r="R25" s="19">
        <f t="shared" si="14"/>
        <v>1</v>
      </c>
      <c r="S25" s="19">
        <f t="shared" si="14"/>
        <v>1</v>
      </c>
      <c r="T25" s="31">
        <f t="shared" si="5"/>
        <v>0.26060606060606062</v>
      </c>
      <c r="U25" s="31">
        <f t="shared" si="6"/>
        <v>0.52380952380952384</v>
      </c>
      <c r="V25" s="19">
        <f t="shared" si="1"/>
        <v>0.78701298701298705</v>
      </c>
      <c r="W25" s="19">
        <f t="shared" si="2"/>
        <v>1</v>
      </c>
      <c r="X25" s="37" t="s">
        <v>68</v>
      </c>
    </row>
    <row r="26" spans="2:28" ht="168" customHeight="1">
      <c r="B26" s="10" t="s">
        <v>38</v>
      </c>
      <c r="C26" s="43" t="s">
        <v>69</v>
      </c>
      <c r="D26" s="38" t="s">
        <v>70</v>
      </c>
      <c r="E26" s="10" t="s">
        <v>30</v>
      </c>
      <c r="F26" s="43" t="s">
        <v>71</v>
      </c>
      <c r="G26" s="40">
        <v>170</v>
      </c>
      <c r="H26" s="39">
        <v>49</v>
      </c>
      <c r="I26" s="39">
        <v>42</v>
      </c>
      <c r="J26" s="39">
        <v>42</v>
      </c>
      <c r="K26" s="39">
        <v>37</v>
      </c>
      <c r="L26" s="40">
        <v>49</v>
      </c>
      <c r="M26" s="41">
        <v>42</v>
      </c>
      <c r="N26" s="41">
        <v>42</v>
      </c>
      <c r="O26" s="41">
        <v>37</v>
      </c>
      <c r="P26" s="19">
        <f t="shared" ref="P26:S26" si="15">IFERROR((L26/H26),"100%")</f>
        <v>1</v>
      </c>
      <c r="Q26" s="19">
        <f t="shared" si="15"/>
        <v>1</v>
      </c>
      <c r="R26" s="19">
        <f t="shared" si="15"/>
        <v>1</v>
      </c>
      <c r="S26" s="19">
        <f t="shared" si="15"/>
        <v>1</v>
      </c>
      <c r="T26" s="31">
        <f t="shared" si="5"/>
        <v>0.28823529411764703</v>
      </c>
      <c r="U26" s="31">
        <f t="shared" si="6"/>
        <v>0.53529411764705881</v>
      </c>
      <c r="V26" s="19">
        <f t="shared" si="1"/>
        <v>0.78235294117647058</v>
      </c>
      <c r="W26" s="19">
        <f t="shared" si="2"/>
        <v>1</v>
      </c>
      <c r="X26" s="46" t="s">
        <v>72</v>
      </c>
    </row>
    <row r="27" spans="2:28" ht="132" customHeight="1">
      <c r="B27" s="10" t="s">
        <v>38</v>
      </c>
      <c r="C27" s="43" t="s">
        <v>73</v>
      </c>
      <c r="D27" s="38" t="s">
        <v>74</v>
      </c>
      <c r="E27" s="10" t="s">
        <v>30</v>
      </c>
      <c r="F27" s="43" t="s">
        <v>75</v>
      </c>
      <c r="G27" s="40">
        <v>417</v>
      </c>
      <c r="H27" s="39">
        <v>123</v>
      </c>
      <c r="I27" s="39">
        <v>98</v>
      </c>
      <c r="J27" s="39">
        <v>98</v>
      </c>
      <c r="K27" s="39">
        <v>98</v>
      </c>
      <c r="L27" s="40">
        <v>123</v>
      </c>
      <c r="M27" s="41">
        <v>98</v>
      </c>
      <c r="N27" s="41">
        <v>98</v>
      </c>
      <c r="O27" s="41">
        <v>98</v>
      </c>
      <c r="P27" s="19">
        <f t="shared" ref="P27:S27" si="16">IFERROR((L27/H27),"100%")</f>
        <v>1</v>
      </c>
      <c r="Q27" s="19">
        <f t="shared" si="16"/>
        <v>1</v>
      </c>
      <c r="R27" s="19">
        <f t="shared" si="16"/>
        <v>1</v>
      </c>
      <c r="S27" s="19">
        <f t="shared" si="16"/>
        <v>1</v>
      </c>
      <c r="T27" s="31">
        <f t="shared" si="5"/>
        <v>0.29496402877697842</v>
      </c>
      <c r="U27" s="31">
        <f t="shared" si="6"/>
        <v>0.52997601918465231</v>
      </c>
      <c r="V27" s="19">
        <f t="shared" si="1"/>
        <v>0.76498800959232616</v>
      </c>
      <c r="W27" s="19">
        <f t="shared" si="2"/>
        <v>1</v>
      </c>
      <c r="X27" s="47" t="s">
        <v>76</v>
      </c>
    </row>
    <row r="28" spans="2:28" ht="147" customHeight="1">
      <c r="B28" s="10" t="s">
        <v>38</v>
      </c>
      <c r="C28" s="43" t="s">
        <v>77</v>
      </c>
      <c r="D28" s="38" t="s">
        <v>78</v>
      </c>
      <c r="E28" s="10" t="s">
        <v>30</v>
      </c>
      <c r="F28" s="43" t="s">
        <v>79</v>
      </c>
      <c r="G28" s="40">
        <v>568</v>
      </c>
      <c r="H28" s="39">
        <v>129</v>
      </c>
      <c r="I28" s="39">
        <v>164</v>
      </c>
      <c r="J28" s="39">
        <v>164</v>
      </c>
      <c r="K28" s="39">
        <v>111</v>
      </c>
      <c r="L28" s="40">
        <v>129</v>
      </c>
      <c r="M28" s="41">
        <v>164</v>
      </c>
      <c r="N28" s="41">
        <v>164</v>
      </c>
      <c r="O28" s="41">
        <v>111</v>
      </c>
      <c r="P28" s="19">
        <f t="shared" ref="P28:S28" si="17">IFERROR((L28/H28),"100%")</f>
        <v>1</v>
      </c>
      <c r="Q28" s="19">
        <f t="shared" si="17"/>
        <v>1</v>
      </c>
      <c r="R28" s="19">
        <f t="shared" si="17"/>
        <v>1</v>
      </c>
      <c r="S28" s="19">
        <f t="shared" si="17"/>
        <v>1</v>
      </c>
      <c r="T28" s="31">
        <f t="shared" si="5"/>
        <v>0.22711267605633803</v>
      </c>
      <c r="U28" s="31">
        <f t="shared" si="6"/>
        <v>0.51584507042253525</v>
      </c>
      <c r="V28" s="19">
        <f t="shared" si="1"/>
        <v>0.80457746478873238</v>
      </c>
      <c r="W28" s="19">
        <f t="shared" si="2"/>
        <v>1</v>
      </c>
      <c r="X28" s="46" t="s">
        <v>80</v>
      </c>
    </row>
    <row r="29" spans="2:28" ht="156" customHeight="1">
      <c r="B29" s="34" t="s">
        <v>81</v>
      </c>
      <c r="C29" s="35" t="s">
        <v>82</v>
      </c>
      <c r="D29" s="35" t="s">
        <v>83</v>
      </c>
      <c r="E29" s="34" t="s">
        <v>84</v>
      </c>
      <c r="F29" s="35" t="s">
        <v>85</v>
      </c>
      <c r="G29" s="29">
        <v>108149</v>
      </c>
      <c r="H29" s="29">
        <v>27043</v>
      </c>
      <c r="I29" s="29">
        <v>27045</v>
      </c>
      <c r="J29" s="29">
        <v>27033</v>
      </c>
      <c r="K29" s="29">
        <v>27028</v>
      </c>
      <c r="L29" s="29">
        <v>19724</v>
      </c>
      <c r="M29" s="29">
        <v>18998</v>
      </c>
      <c r="N29" s="29">
        <v>13899</v>
      </c>
      <c r="O29" s="29">
        <v>15602</v>
      </c>
      <c r="P29" s="19">
        <f t="shared" ref="P29:S29" si="18">IFERROR((L29/H29),"100%")</f>
        <v>0.72935695004252488</v>
      </c>
      <c r="Q29" s="19">
        <f t="shared" si="18"/>
        <v>0.70245886485487152</v>
      </c>
      <c r="R29" s="19">
        <f t="shared" si="18"/>
        <v>0.51414937298856955</v>
      </c>
      <c r="S29" s="19">
        <f t="shared" si="18"/>
        <v>0.57725321888412018</v>
      </c>
      <c r="T29" s="31">
        <f t="shared" si="5"/>
        <v>0.18237801551563121</v>
      </c>
      <c r="U29" s="31">
        <f t="shared" si="6"/>
        <v>0.35804307020869358</v>
      </c>
      <c r="V29" s="19">
        <f t="shared" si="1"/>
        <v>0.48656020860109661</v>
      </c>
      <c r="W29" s="19">
        <f t="shared" si="2"/>
        <v>0.63082414076875426</v>
      </c>
      <c r="X29" s="48" t="s">
        <v>86</v>
      </c>
    </row>
    <row r="30" spans="2:28" ht="156" customHeight="1">
      <c r="B30" s="10" t="s">
        <v>38</v>
      </c>
      <c r="C30" s="38" t="s">
        <v>87</v>
      </c>
      <c r="D30" s="38" t="s">
        <v>88</v>
      </c>
      <c r="E30" s="10" t="s">
        <v>84</v>
      </c>
      <c r="F30" s="43" t="s">
        <v>89</v>
      </c>
      <c r="G30" s="40">
        <v>37</v>
      </c>
      <c r="H30" s="40">
        <v>9</v>
      </c>
      <c r="I30" s="40">
        <v>10</v>
      </c>
      <c r="J30" s="40">
        <v>9</v>
      </c>
      <c r="K30" s="40">
        <v>9</v>
      </c>
      <c r="L30" s="40">
        <v>0</v>
      </c>
      <c r="M30" s="40">
        <v>0</v>
      </c>
      <c r="N30" s="40">
        <v>3</v>
      </c>
      <c r="O30" s="40">
        <v>0</v>
      </c>
      <c r="P30" s="19">
        <f t="shared" ref="P30:S30" si="19">IFERROR((L30/H30),"100%")</f>
        <v>0</v>
      </c>
      <c r="Q30" s="19">
        <f t="shared" si="19"/>
        <v>0</v>
      </c>
      <c r="R30" s="19">
        <f t="shared" si="19"/>
        <v>0.33333333333333331</v>
      </c>
      <c r="S30" s="19">
        <f t="shared" si="19"/>
        <v>0</v>
      </c>
      <c r="T30" s="31">
        <f t="shared" si="5"/>
        <v>0</v>
      </c>
      <c r="U30" s="31">
        <f t="shared" si="6"/>
        <v>0</v>
      </c>
      <c r="V30" s="19">
        <f t="shared" si="1"/>
        <v>8.1081081081081086E-2</v>
      </c>
      <c r="W30" s="19">
        <f t="shared" si="2"/>
        <v>8.1081081081081086E-2</v>
      </c>
      <c r="X30" s="49" t="s">
        <v>90</v>
      </c>
    </row>
    <row r="31" spans="2:28" ht="177" customHeight="1">
      <c r="B31" s="10" t="s">
        <v>38</v>
      </c>
      <c r="C31" s="43" t="s">
        <v>91</v>
      </c>
      <c r="D31" s="38" t="s">
        <v>92</v>
      </c>
      <c r="E31" s="10" t="s">
        <v>84</v>
      </c>
      <c r="F31" s="43" t="s">
        <v>93</v>
      </c>
      <c r="G31" s="40">
        <v>110400</v>
      </c>
      <c r="H31" s="40">
        <v>27600</v>
      </c>
      <c r="I31" s="40">
        <v>27600</v>
      </c>
      <c r="J31" s="40">
        <v>27600</v>
      </c>
      <c r="K31" s="40">
        <v>27600</v>
      </c>
      <c r="L31" s="40">
        <v>26800</v>
      </c>
      <c r="M31" s="40">
        <v>17600</v>
      </c>
      <c r="N31" s="40">
        <v>27000</v>
      </c>
      <c r="O31" s="40">
        <v>17600</v>
      </c>
      <c r="P31" s="19">
        <f t="shared" ref="P31:S31" si="20">IFERROR((L31/H31),"100%")</f>
        <v>0.97101449275362317</v>
      </c>
      <c r="Q31" s="19">
        <f t="shared" si="20"/>
        <v>0.6376811594202898</v>
      </c>
      <c r="R31" s="19">
        <f t="shared" si="20"/>
        <v>0.97826086956521741</v>
      </c>
      <c r="S31" s="19">
        <f t="shared" si="20"/>
        <v>0.6376811594202898</v>
      </c>
      <c r="T31" s="31">
        <f t="shared" si="5"/>
        <v>0.24275362318840579</v>
      </c>
      <c r="U31" s="31">
        <f t="shared" si="6"/>
        <v>0.40217391304347827</v>
      </c>
      <c r="V31" s="19">
        <f t="shared" si="1"/>
        <v>0.64673913043478259</v>
      </c>
      <c r="W31" s="19">
        <f t="shared" si="2"/>
        <v>0.8061594202898551</v>
      </c>
      <c r="X31" s="49" t="s">
        <v>94</v>
      </c>
    </row>
    <row r="32" spans="2:28" ht="120" customHeight="1">
      <c r="B32" s="10" t="s">
        <v>38</v>
      </c>
      <c r="C32" s="43" t="s">
        <v>95</v>
      </c>
      <c r="D32" s="38" t="s">
        <v>96</v>
      </c>
      <c r="E32" s="10" t="s">
        <v>97</v>
      </c>
      <c r="F32" s="43" t="s">
        <v>98</v>
      </c>
      <c r="G32" s="40">
        <v>80</v>
      </c>
      <c r="H32" s="40">
        <v>20</v>
      </c>
      <c r="I32" s="40">
        <v>20</v>
      </c>
      <c r="J32" s="40">
        <v>20</v>
      </c>
      <c r="K32" s="40">
        <v>20</v>
      </c>
      <c r="L32" s="40">
        <v>0</v>
      </c>
      <c r="M32" s="40">
        <v>30</v>
      </c>
      <c r="N32" s="40">
        <v>2</v>
      </c>
      <c r="O32" s="40">
        <v>30</v>
      </c>
      <c r="P32" s="19">
        <f t="shared" ref="P32:S32" si="21">IFERROR((L32/H32),"100%")</f>
        <v>0</v>
      </c>
      <c r="Q32" s="19">
        <f t="shared" si="21"/>
        <v>1.5</v>
      </c>
      <c r="R32" s="19">
        <f t="shared" si="21"/>
        <v>0.1</v>
      </c>
      <c r="S32" s="19">
        <f t="shared" si="21"/>
        <v>1.5</v>
      </c>
      <c r="T32" s="31">
        <f t="shared" si="5"/>
        <v>0</v>
      </c>
      <c r="U32" s="31">
        <f t="shared" si="6"/>
        <v>0.375</v>
      </c>
      <c r="V32" s="19">
        <f t="shared" si="1"/>
        <v>0.4</v>
      </c>
      <c r="W32" s="19">
        <f t="shared" si="2"/>
        <v>0.77500000000000002</v>
      </c>
      <c r="X32" s="49" t="s">
        <v>99</v>
      </c>
    </row>
    <row r="33" spans="1:24" ht="150" customHeight="1">
      <c r="B33" s="10" t="s">
        <v>38</v>
      </c>
      <c r="C33" s="43" t="s">
        <v>100</v>
      </c>
      <c r="D33" s="38" t="s">
        <v>101</v>
      </c>
      <c r="E33" s="10" t="s">
        <v>97</v>
      </c>
      <c r="F33" s="43" t="s">
        <v>102</v>
      </c>
      <c r="G33" s="40">
        <v>4</v>
      </c>
      <c r="H33" s="40">
        <v>1</v>
      </c>
      <c r="I33" s="40">
        <v>1</v>
      </c>
      <c r="J33" s="40">
        <v>1</v>
      </c>
      <c r="K33" s="40">
        <v>1</v>
      </c>
      <c r="L33" s="40">
        <v>1</v>
      </c>
      <c r="M33" s="40">
        <v>1</v>
      </c>
      <c r="N33" s="40">
        <v>1</v>
      </c>
      <c r="O33" s="40">
        <v>2</v>
      </c>
      <c r="P33" s="19">
        <f t="shared" ref="P33:S33" si="22">IFERROR((L33/H33),"100%")</f>
        <v>1</v>
      </c>
      <c r="Q33" s="19">
        <f t="shared" si="22"/>
        <v>1</v>
      </c>
      <c r="R33" s="19">
        <f t="shared" si="22"/>
        <v>1</v>
      </c>
      <c r="S33" s="19">
        <f t="shared" si="22"/>
        <v>2</v>
      </c>
      <c r="T33" s="31">
        <f t="shared" si="5"/>
        <v>0.25</v>
      </c>
      <c r="U33" s="31">
        <f t="shared" si="6"/>
        <v>0.5</v>
      </c>
      <c r="V33" s="19">
        <f t="shared" si="1"/>
        <v>0.75</v>
      </c>
      <c r="W33" s="19">
        <f t="shared" si="2"/>
        <v>1.25</v>
      </c>
      <c r="X33" s="49" t="s">
        <v>103</v>
      </c>
    </row>
    <row r="34" spans="1:24" ht="135" customHeight="1">
      <c r="B34" s="34" t="s">
        <v>104</v>
      </c>
      <c r="C34" s="35" t="s">
        <v>105</v>
      </c>
      <c r="D34" s="36" t="s">
        <v>106</v>
      </c>
      <c r="E34" s="34" t="s">
        <v>30</v>
      </c>
      <c r="F34" s="35" t="s">
        <v>107</v>
      </c>
      <c r="G34" s="29">
        <v>12</v>
      </c>
      <c r="H34" s="29">
        <v>3</v>
      </c>
      <c r="I34" s="29">
        <v>3</v>
      </c>
      <c r="J34" s="29">
        <v>3</v>
      </c>
      <c r="K34" s="29">
        <v>3</v>
      </c>
      <c r="L34" s="29">
        <v>3</v>
      </c>
      <c r="M34" s="30">
        <v>3</v>
      </c>
      <c r="N34" s="30">
        <v>3</v>
      </c>
      <c r="O34" s="30">
        <v>3</v>
      </c>
      <c r="P34" s="19">
        <f t="shared" ref="P34:S34" si="23">IFERROR((L34/H34),"100%")</f>
        <v>1</v>
      </c>
      <c r="Q34" s="19">
        <f t="shared" si="23"/>
        <v>1</v>
      </c>
      <c r="R34" s="19">
        <f t="shared" si="23"/>
        <v>1</v>
      </c>
      <c r="S34" s="19">
        <f t="shared" si="23"/>
        <v>1</v>
      </c>
      <c r="T34" s="31">
        <f t="shared" si="5"/>
        <v>0.25</v>
      </c>
      <c r="U34" s="31">
        <f t="shared" si="6"/>
        <v>0.5</v>
      </c>
      <c r="V34" s="19">
        <f t="shared" si="1"/>
        <v>0.75</v>
      </c>
      <c r="W34" s="19">
        <f t="shared" si="2"/>
        <v>1</v>
      </c>
      <c r="X34" s="37" t="s">
        <v>108</v>
      </c>
    </row>
    <row r="35" spans="1:24" ht="118.5" customHeight="1">
      <c r="B35" s="10" t="s">
        <v>38</v>
      </c>
      <c r="C35" s="43" t="s">
        <v>109</v>
      </c>
      <c r="D35" s="39" t="s">
        <v>110</v>
      </c>
      <c r="E35" s="10" t="s">
        <v>30</v>
      </c>
      <c r="F35" s="43" t="s">
        <v>111</v>
      </c>
      <c r="G35" s="40">
        <v>40</v>
      </c>
      <c r="H35" s="40">
        <v>10</v>
      </c>
      <c r="I35" s="40">
        <v>10</v>
      </c>
      <c r="J35" s="40">
        <v>10</v>
      </c>
      <c r="K35" s="40">
        <v>10</v>
      </c>
      <c r="L35" s="40">
        <v>10</v>
      </c>
      <c r="M35" s="41">
        <v>10</v>
      </c>
      <c r="N35" s="41">
        <v>10</v>
      </c>
      <c r="O35" s="41">
        <v>10</v>
      </c>
      <c r="P35" s="19">
        <f t="shared" ref="P35:S35" si="24">IFERROR((L35/H35),"100%")</f>
        <v>1</v>
      </c>
      <c r="Q35" s="19">
        <f t="shared" si="24"/>
        <v>1</v>
      </c>
      <c r="R35" s="19">
        <f t="shared" si="24"/>
        <v>1</v>
      </c>
      <c r="S35" s="19">
        <f t="shared" si="24"/>
        <v>1</v>
      </c>
      <c r="T35" s="31">
        <f t="shared" si="5"/>
        <v>0.25</v>
      </c>
      <c r="U35" s="31">
        <f t="shared" si="6"/>
        <v>0.5</v>
      </c>
      <c r="V35" s="19">
        <f t="shared" si="1"/>
        <v>0.75</v>
      </c>
      <c r="W35" s="19">
        <f t="shared" si="2"/>
        <v>1</v>
      </c>
      <c r="X35" s="46" t="s">
        <v>112</v>
      </c>
    </row>
    <row r="36" spans="1:24" ht="129.75" customHeight="1">
      <c r="B36" s="10" t="s">
        <v>38</v>
      </c>
      <c r="C36" s="38" t="s">
        <v>113</v>
      </c>
      <c r="D36" s="10" t="s">
        <v>114</v>
      </c>
      <c r="E36" s="10" t="s">
        <v>30</v>
      </c>
      <c r="F36" s="43" t="s">
        <v>115</v>
      </c>
      <c r="G36" s="40">
        <v>24</v>
      </c>
      <c r="H36" s="40">
        <v>6</v>
      </c>
      <c r="I36" s="40">
        <v>6</v>
      </c>
      <c r="J36" s="40">
        <v>6</v>
      </c>
      <c r="K36" s="40">
        <v>6</v>
      </c>
      <c r="L36" s="40">
        <v>6</v>
      </c>
      <c r="M36" s="41">
        <v>6</v>
      </c>
      <c r="N36" s="41">
        <v>6</v>
      </c>
      <c r="O36" s="41">
        <v>6</v>
      </c>
      <c r="P36" s="19">
        <f t="shared" ref="P36:S36" si="25">IFERROR((L36/H36),"100%")</f>
        <v>1</v>
      </c>
      <c r="Q36" s="19">
        <f t="shared" si="25"/>
        <v>1</v>
      </c>
      <c r="R36" s="19">
        <f t="shared" si="25"/>
        <v>1</v>
      </c>
      <c r="S36" s="19">
        <f t="shared" si="25"/>
        <v>1</v>
      </c>
      <c r="T36" s="31">
        <f t="shared" si="5"/>
        <v>0.25</v>
      </c>
      <c r="U36" s="31">
        <f t="shared" si="6"/>
        <v>0.5</v>
      </c>
      <c r="V36" s="19">
        <f t="shared" si="1"/>
        <v>0.75</v>
      </c>
      <c r="W36" s="19">
        <f t="shared" si="2"/>
        <v>1</v>
      </c>
      <c r="X36" s="46" t="s">
        <v>116</v>
      </c>
    </row>
    <row r="37" spans="1:24" ht="141.75" customHeight="1">
      <c r="B37" s="10" t="s">
        <v>38</v>
      </c>
      <c r="C37" s="38" t="s">
        <v>117</v>
      </c>
      <c r="D37" s="39" t="s">
        <v>118</v>
      </c>
      <c r="E37" s="10" t="s">
        <v>30</v>
      </c>
      <c r="F37" s="43" t="s">
        <v>119</v>
      </c>
      <c r="G37" s="40">
        <v>12</v>
      </c>
      <c r="H37" s="40">
        <v>3</v>
      </c>
      <c r="I37" s="40">
        <v>3</v>
      </c>
      <c r="J37" s="40">
        <v>3</v>
      </c>
      <c r="K37" s="40">
        <v>3</v>
      </c>
      <c r="L37" s="40">
        <v>3</v>
      </c>
      <c r="M37" s="41">
        <v>3</v>
      </c>
      <c r="N37" s="41">
        <v>3</v>
      </c>
      <c r="O37" s="41">
        <v>3</v>
      </c>
      <c r="P37" s="19">
        <f t="shared" ref="P37:S37" si="26">IFERROR((L37/H37),"100%")</f>
        <v>1</v>
      </c>
      <c r="Q37" s="19">
        <f t="shared" si="26"/>
        <v>1</v>
      </c>
      <c r="R37" s="19">
        <f t="shared" si="26"/>
        <v>1</v>
      </c>
      <c r="S37" s="19">
        <f t="shared" si="26"/>
        <v>1</v>
      </c>
      <c r="T37" s="31">
        <f t="shared" si="5"/>
        <v>0.25</v>
      </c>
      <c r="U37" s="31">
        <f t="shared" si="6"/>
        <v>0.5</v>
      </c>
      <c r="V37" s="19">
        <f t="shared" si="1"/>
        <v>0.75</v>
      </c>
      <c r="W37" s="19">
        <f t="shared" si="2"/>
        <v>1</v>
      </c>
      <c r="X37" s="46" t="s">
        <v>120</v>
      </c>
    </row>
    <row r="38" spans="1:24" ht="99.75" customHeight="1">
      <c r="A38" s="50"/>
      <c r="B38" s="34" t="s">
        <v>121</v>
      </c>
      <c r="C38" s="51" t="s">
        <v>122</v>
      </c>
      <c r="D38" s="35" t="s">
        <v>123</v>
      </c>
      <c r="E38" s="36" t="s">
        <v>30</v>
      </c>
      <c r="F38" s="45" t="s">
        <v>124</v>
      </c>
      <c r="G38" s="29">
        <v>300</v>
      </c>
      <c r="H38" s="36">
        <v>75</v>
      </c>
      <c r="I38" s="36">
        <v>75</v>
      </c>
      <c r="J38" s="36">
        <v>75</v>
      </c>
      <c r="K38" s="36">
        <v>75</v>
      </c>
      <c r="L38" s="52">
        <v>75</v>
      </c>
      <c r="M38" s="53">
        <v>64</v>
      </c>
      <c r="N38" s="53">
        <v>72</v>
      </c>
      <c r="O38" s="53">
        <v>68</v>
      </c>
      <c r="P38" s="19">
        <f t="shared" ref="P38:S38" si="27">IFERROR((L38/H38),"100%")</f>
        <v>1</v>
      </c>
      <c r="Q38" s="19">
        <f t="shared" si="27"/>
        <v>0.85333333333333339</v>
      </c>
      <c r="R38" s="19">
        <f t="shared" si="27"/>
        <v>0.96</v>
      </c>
      <c r="S38" s="19">
        <f t="shared" si="27"/>
        <v>0.90666666666666662</v>
      </c>
      <c r="T38" s="31">
        <f t="shared" si="5"/>
        <v>0.25</v>
      </c>
      <c r="U38" s="31">
        <f t="shared" si="6"/>
        <v>0.46333333333333332</v>
      </c>
      <c r="V38" s="19">
        <f t="shared" si="1"/>
        <v>0.70333333333333337</v>
      </c>
      <c r="W38" s="19">
        <f t="shared" si="2"/>
        <v>0.93</v>
      </c>
      <c r="X38" s="32" t="s">
        <v>125</v>
      </c>
    </row>
    <row r="39" spans="1:24" ht="100.5" customHeight="1">
      <c r="B39" s="10" t="s">
        <v>38</v>
      </c>
      <c r="C39" s="38" t="s">
        <v>126</v>
      </c>
      <c r="D39" s="38" t="s">
        <v>127</v>
      </c>
      <c r="E39" s="39" t="s">
        <v>30</v>
      </c>
      <c r="F39" s="38" t="s">
        <v>128</v>
      </c>
      <c r="G39" s="40">
        <v>200</v>
      </c>
      <c r="H39" s="39">
        <v>50</v>
      </c>
      <c r="I39" s="39">
        <v>50</v>
      </c>
      <c r="J39" s="39">
        <v>50</v>
      </c>
      <c r="K39" s="39">
        <v>50</v>
      </c>
      <c r="L39" s="54">
        <v>50</v>
      </c>
      <c r="M39" s="44">
        <v>48</v>
      </c>
      <c r="N39" s="44">
        <v>44</v>
      </c>
      <c r="O39" s="44">
        <v>42</v>
      </c>
      <c r="P39" s="19">
        <f t="shared" ref="P39:S39" si="28">IFERROR((L39/H39),"100%")</f>
        <v>1</v>
      </c>
      <c r="Q39" s="19">
        <f t="shared" si="28"/>
        <v>0.96</v>
      </c>
      <c r="R39" s="19">
        <f t="shared" si="28"/>
        <v>0.88</v>
      </c>
      <c r="S39" s="19">
        <f t="shared" si="28"/>
        <v>0.84</v>
      </c>
      <c r="T39" s="31">
        <f t="shared" si="5"/>
        <v>0.25</v>
      </c>
      <c r="U39" s="31">
        <f t="shared" si="6"/>
        <v>0.49</v>
      </c>
      <c r="V39" s="19">
        <f t="shared" si="1"/>
        <v>0.71</v>
      </c>
      <c r="W39" s="19">
        <f t="shared" si="2"/>
        <v>0.92</v>
      </c>
      <c r="X39" s="47" t="s">
        <v>129</v>
      </c>
    </row>
    <row r="40" spans="1:24" ht="86.25" customHeight="1">
      <c r="B40" s="10" t="s">
        <v>38</v>
      </c>
      <c r="C40" s="38" t="s">
        <v>130</v>
      </c>
      <c r="D40" s="43" t="s">
        <v>131</v>
      </c>
      <c r="E40" s="39" t="s">
        <v>30</v>
      </c>
      <c r="F40" s="38" t="s">
        <v>132</v>
      </c>
      <c r="G40" s="40">
        <v>200</v>
      </c>
      <c r="H40" s="39">
        <v>50</v>
      </c>
      <c r="I40" s="39">
        <v>50</v>
      </c>
      <c r="J40" s="39">
        <v>50</v>
      </c>
      <c r="K40" s="39">
        <v>50</v>
      </c>
      <c r="L40" s="54">
        <v>50</v>
      </c>
      <c r="M40" s="44">
        <v>58</v>
      </c>
      <c r="N40" s="44">
        <v>41</v>
      </c>
      <c r="O40" s="44">
        <v>47</v>
      </c>
      <c r="P40" s="19">
        <f t="shared" ref="P40:S40" si="29">IFERROR((L40/H40),"100%")</f>
        <v>1</v>
      </c>
      <c r="Q40" s="19">
        <f t="shared" si="29"/>
        <v>1.1599999999999999</v>
      </c>
      <c r="R40" s="19">
        <f t="shared" si="29"/>
        <v>0.82</v>
      </c>
      <c r="S40" s="19">
        <f t="shared" si="29"/>
        <v>0.94</v>
      </c>
      <c r="T40" s="31">
        <f t="shared" si="5"/>
        <v>0.25</v>
      </c>
      <c r="U40" s="31">
        <f t="shared" si="6"/>
        <v>0.54</v>
      </c>
      <c r="V40" s="19">
        <f t="shared" si="1"/>
        <v>0.745</v>
      </c>
      <c r="W40" s="19">
        <f t="shared" si="2"/>
        <v>0.98</v>
      </c>
      <c r="X40" s="47" t="s">
        <v>133</v>
      </c>
    </row>
    <row r="41" spans="1:24" ht="106.5" customHeight="1">
      <c r="B41" s="10" t="s">
        <v>38</v>
      </c>
      <c r="C41" s="38" t="s">
        <v>134</v>
      </c>
      <c r="D41" s="43" t="s">
        <v>135</v>
      </c>
      <c r="E41" s="39" t="s">
        <v>30</v>
      </c>
      <c r="F41" s="38" t="s">
        <v>136</v>
      </c>
      <c r="G41" s="40">
        <v>200</v>
      </c>
      <c r="H41" s="39">
        <v>50</v>
      </c>
      <c r="I41" s="39">
        <v>50</v>
      </c>
      <c r="J41" s="39">
        <v>50</v>
      </c>
      <c r="K41" s="39">
        <v>50</v>
      </c>
      <c r="L41" s="54">
        <v>50</v>
      </c>
      <c r="M41" s="44">
        <v>50</v>
      </c>
      <c r="N41" s="44">
        <v>39</v>
      </c>
      <c r="O41" s="44">
        <v>45</v>
      </c>
      <c r="P41" s="19">
        <f t="shared" ref="P41:S41" si="30">IFERROR((L41/H41),"100%")</f>
        <v>1</v>
      </c>
      <c r="Q41" s="19">
        <f t="shared" si="30"/>
        <v>1</v>
      </c>
      <c r="R41" s="19">
        <f t="shared" si="30"/>
        <v>0.78</v>
      </c>
      <c r="S41" s="19">
        <f t="shared" si="30"/>
        <v>0.9</v>
      </c>
      <c r="T41" s="31">
        <f t="shared" si="5"/>
        <v>0.25</v>
      </c>
      <c r="U41" s="31">
        <f t="shared" si="6"/>
        <v>0.5</v>
      </c>
      <c r="V41" s="19">
        <f t="shared" si="1"/>
        <v>0.69499999999999995</v>
      </c>
      <c r="W41" s="19">
        <f t="shared" si="2"/>
        <v>0.92</v>
      </c>
      <c r="X41" s="42" t="s">
        <v>137</v>
      </c>
    </row>
    <row r="42" spans="1:24" ht="200.25" customHeight="1">
      <c r="B42" s="35" t="s">
        <v>138</v>
      </c>
      <c r="C42" s="35" t="s">
        <v>139</v>
      </c>
      <c r="D42" s="35" t="s">
        <v>140</v>
      </c>
      <c r="E42" s="34" t="s">
        <v>30</v>
      </c>
      <c r="F42" s="35" t="s">
        <v>141</v>
      </c>
      <c r="G42" s="29">
        <v>19500</v>
      </c>
      <c r="H42" s="29">
        <v>4875</v>
      </c>
      <c r="I42" s="29">
        <v>4875</v>
      </c>
      <c r="J42" s="29">
        <v>4875</v>
      </c>
      <c r="K42" s="29">
        <v>4875</v>
      </c>
      <c r="L42" s="29">
        <v>4078</v>
      </c>
      <c r="M42" s="55">
        <v>3561</v>
      </c>
      <c r="N42" s="56">
        <v>2995</v>
      </c>
      <c r="O42" s="56">
        <v>2061</v>
      </c>
      <c r="P42" s="19">
        <f t="shared" ref="P42:S42" si="31">IFERROR((L42/H42),"100%")</f>
        <v>0.8365128205128205</v>
      </c>
      <c r="Q42" s="19">
        <f t="shared" si="31"/>
        <v>0.7304615384615385</v>
      </c>
      <c r="R42" s="19">
        <f t="shared" si="31"/>
        <v>0.61435897435897435</v>
      </c>
      <c r="S42" s="19">
        <f t="shared" si="31"/>
        <v>0.42276923076923079</v>
      </c>
      <c r="T42" s="31">
        <f t="shared" si="5"/>
        <v>0.20912820512820512</v>
      </c>
      <c r="U42" s="31">
        <f t="shared" si="6"/>
        <v>0.39174358974358975</v>
      </c>
      <c r="V42" s="19">
        <f t="shared" si="1"/>
        <v>0.54533333333333334</v>
      </c>
      <c r="W42" s="19">
        <f t="shared" si="2"/>
        <v>0.65102564102564098</v>
      </c>
      <c r="X42" s="37" t="s">
        <v>142</v>
      </c>
    </row>
    <row r="43" spans="1:24" ht="268.5" customHeight="1">
      <c r="B43" s="10" t="s">
        <v>38</v>
      </c>
      <c r="C43" s="43" t="s">
        <v>143</v>
      </c>
      <c r="D43" s="38" t="s">
        <v>144</v>
      </c>
      <c r="E43" s="10" t="s">
        <v>30</v>
      </c>
      <c r="F43" s="43" t="s">
        <v>145</v>
      </c>
      <c r="G43" s="40">
        <v>200</v>
      </c>
      <c r="H43" s="40">
        <v>50</v>
      </c>
      <c r="I43" s="40">
        <v>50</v>
      </c>
      <c r="J43" s="40">
        <v>50</v>
      </c>
      <c r="K43" s="40">
        <v>50</v>
      </c>
      <c r="L43" s="40">
        <v>34</v>
      </c>
      <c r="M43" s="57">
        <v>56</v>
      </c>
      <c r="N43" s="57">
        <v>57</v>
      </c>
      <c r="O43" s="58">
        <v>51</v>
      </c>
      <c r="P43" s="19">
        <f t="shared" ref="P43:S43" si="32">IFERROR((L43/H43),"100%")</f>
        <v>0.68</v>
      </c>
      <c r="Q43" s="19">
        <f t="shared" si="32"/>
        <v>1.1200000000000001</v>
      </c>
      <c r="R43" s="19">
        <f t="shared" si="32"/>
        <v>1.1399999999999999</v>
      </c>
      <c r="S43" s="19">
        <f t="shared" si="32"/>
        <v>1.02</v>
      </c>
      <c r="T43" s="31">
        <f t="shared" si="5"/>
        <v>0.17</v>
      </c>
      <c r="U43" s="31">
        <f t="shared" si="6"/>
        <v>0.45</v>
      </c>
      <c r="V43" s="19">
        <f t="shared" si="1"/>
        <v>0.73499999999999999</v>
      </c>
      <c r="W43" s="19">
        <f t="shared" si="2"/>
        <v>0.99</v>
      </c>
      <c r="X43" s="47" t="s">
        <v>146</v>
      </c>
    </row>
    <row r="44" spans="1:24" ht="244.5" customHeight="1">
      <c r="B44" s="10" t="s">
        <v>38</v>
      </c>
      <c r="C44" s="38" t="s">
        <v>147</v>
      </c>
      <c r="D44" s="38" t="s">
        <v>148</v>
      </c>
      <c r="E44" s="10" t="s">
        <v>30</v>
      </c>
      <c r="F44" s="43" t="s">
        <v>149</v>
      </c>
      <c r="G44" s="40">
        <v>600</v>
      </c>
      <c r="H44" s="40">
        <v>150</v>
      </c>
      <c r="I44" s="40">
        <v>150</v>
      </c>
      <c r="J44" s="40">
        <v>150</v>
      </c>
      <c r="K44" s="40">
        <v>150</v>
      </c>
      <c r="L44" s="40">
        <v>62</v>
      </c>
      <c r="M44" s="57">
        <v>53</v>
      </c>
      <c r="N44" s="57">
        <v>70</v>
      </c>
      <c r="O44" s="58">
        <v>55</v>
      </c>
      <c r="P44" s="19">
        <f t="shared" ref="P44:S44" si="33">IFERROR((L44/H44),"100%")</f>
        <v>0.41333333333333333</v>
      </c>
      <c r="Q44" s="19">
        <f t="shared" si="33"/>
        <v>0.35333333333333333</v>
      </c>
      <c r="R44" s="19">
        <f t="shared" si="33"/>
        <v>0.46666666666666667</v>
      </c>
      <c r="S44" s="19">
        <f t="shared" si="33"/>
        <v>0.36666666666666664</v>
      </c>
      <c r="T44" s="31">
        <f t="shared" si="5"/>
        <v>0.10333333333333333</v>
      </c>
      <c r="U44" s="31">
        <f t="shared" si="6"/>
        <v>0.19166666666666668</v>
      </c>
      <c r="V44" s="19">
        <f t="shared" si="1"/>
        <v>0.30833333333333335</v>
      </c>
      <c r="W44" s="19">
        <f t="shared" si="2"/>
        <v>0.4</v>
      </c>
      <c r="X44" s="46" t="s">
        <v>150</v>
      </c>
    </row>
    <row r="45" spans="1:24" ht="216" customHeight="1">
      <c r="B45" s="10" t="s">
        <v>38</v>
      </c>
      <c r="C45" s="38" t="s">
        <v>151</v>
      </c>
      <c r="D45" s="38" t="s">
        <v>152</v>
      </c>
      <c r="E45" s="10" t="s">
        <v>30</v>
      </c>
      <c r="F45" s="43" t="s">
        <v>153</v>
      </c>
      <c r="G45" s="40">
        <v>6</v>
      </c>
      <c r="H45" s="40">
        <v>1</v>
      </c>
      <c r="I45" s="40">
        <v>1</v>
      </c>
      <c r="J45" s="40">
        <v>2</v>
      </c>
      <c r="K45" s="40">
        <v>2</v>
      </c>
      <c r="L45" s="40">
        <v>1</v>
      </c>
      <c r="M45" s="57">
        <v>1</v>
      </c>
      <c r="N45" s="57">
        <v>2</v>
      </c>
      <c r="O45" s="58">
        <v>2</v>
      </c>
      <c r="P45" s="19">
        <f t="shared" ref="P45:S45" si="34">IFERROR((L45/H45),"100%")</f>
        <v>1</v>
      </c>
      <c r="Q45" s="19">
        <f t="shared" si="34"/>
        <v>1</v>
      </c>
      <c r="R45" s="19">
        <f t="shared" si="34"/>
        <v>1</v>
      </c>
      <c r="S45" s="19">
        <f t="shared" si="34"/>
        <v>1</v>
      </c>
      <c r="T45" s="31">
        <f t="shared" si="5"/>
        <v>0.16666666666666666</v>
      </c>
      <c r="U45" s="31">
        <f t="shared" si="6"/>
        <v>0.33333333333333331</v>
      </c>
      <c r="V45" s="19">
        <f t="shared" si="1"/>
        <v>0.66666666666666663</v>
      </c>
      <c r="W45" s="19">
        <f t="shared" si="2"/>
        <v>1</v>
      </c>
      <c r="X45" s="47" t="s">
        <v>154</v>
      </c>
    </row>
    <row r="46" spans="1:24" ht="195" customHeight="1">
      <c r="B46" s="10" t="s">
        <v>38</v>
      </c>
      <c r="C46" s="38" t="s">
        <v>155</v>
      </c>
      <c r="D46" s="38" t="s">
        <v>156</v>
      </c>
      <c r="E46" s="10" t="s">
        <v>30</v>
      </c>
      <c r="F46" s="43" t="s">
        <v>157</v>
      </c>
      <c r="G46" s="40">
        <v>3</v>
      </c>
      <c r="H46" s="40">
        <v>1</v>
      </c>
      <c r="I46" s="40">
        <v>1</v>
      </c>
      <c r="J46" s="40">
        <v>1</v>
      </c>
      <c r="K46" s="40">
        <v>0</v>
      </c>
      <c r="L46" s="40">
        <v>1</v>
      </c>
      <c r="M46" s="57">
        <v>1</v>
      </c>
      <c r="N46" s="57">
        <v>1</v>
      </c>
      <c r="O46" s="58">
        <v>0</v>
      </c>
      <c r="P46" s="19">
        <f t="shared" ref="P46:S46" si="35">IFERROR((L46/H46),"100%")</f>
        <v>1</v>
      </c>
      <c r="Q46" s="19">
        <f t="shared" si="35"/>
        <v>1</v>
      </c>
      <c r="R46" s="19">
        <f t="shared" si="35"/>
        <v>1</v>
      </c>
      <c r="S46" s="19" t="str">
        <f t="shared" si="35"/>
        <v>100%</v>
      </c>
      <c r="T46" s="31">
        <f t="shared" si="5"/>
        <v>0.33333333333333331</v>
      </c>
      <c r="U46" s="31">
        <f t="shared" si="6"/>
        <v>0.66666666666666663</v>
      </c>
      <c r="V46" s="19">
        <f t="shared" si="1"/>
        <v>1</v>
      </c>
      <c r="W46" s="19">
        <f t="shared" si="2"/>
        <v>1</v>
      </c>
      <c r="X46" s="46" t="s">
        <v>158</v>
      </c>
    </row>
    <row r="47" spans="1:24" ht="94.5" customHeight="1">
      <c r="B47" s="34" t="s">
        <v>159</v>
      </c>
      <c r="C47" s="35" t="s">
        <v>160</v>
      </c>
      <c r="D47" s="35" t="s">
        <v>161</v>
      </c>
      <c r="E47" s="36" t="s">
        <v>30</v>
      </c>
      <c r="F47" s="35" t="s">
        <v>162</v>
      </c>
      <c r="G47" s="29">
        <v>23668</v>
      </c>
      <c r="H47" s="29">
        <v>5917</v>
      </c>
      <c r="I47" s="29">
        <v>5917</v>
      </c>
      <c r="J47" s="29">
        <v>5917</v>
      </c>
      <c r="K47" s="29">
        <v>5917</v>
      </c>
      <c r="L47" s="29">
        <v>4082</v>
      </c>
      <c r="M47" s="29">
        <v>3558</v>
      </c>
      <c r="N47" s="29">
        <v>2995</v>
      </c>
      <c r="O47" s="29">
        <v>2047</v>
      </c>
      <c r="P47" s="19">
        <f t="shared" ref="P47:S47" si="36">IFERROR((L47/H47),"100%")</f>
        <v>0.68987662666892002</v>
      </c>
      <c r="Q47" s="19">
        <f t="shared" si="36"/>
        <v>0.60131823559236097</v>
      </c>
      <c r="R47" s="19">
        <f t="shared" si="36"/>
        <v>0.50616866655399695</v>
      </c>
      <c r="S47" s="19">
        <f t="shared" si="36"/>
        <v>0.34595234071319925</v>
      </c>
      <c r="T47" s="31">
        <f t="shared" si="5"/>
        <v>0.17246915666723001</v>
      </c>
      <c r="U47" s="31">
        <f t="shared" si="6"/>
        <v>0.32279871556532025</v>
      </c>
      <c r="V47" s="19">
        <f t="shared" si="1"/>
        <v>0.44934088220381951</v>
      </c>
      <c r="W47" s="19">
        <f t="shared" si="2"/>
        <v>0.53582896738211927</v>
      </c>
      <c r="X47" s="59" t="s">
        <v>163</v>
      </c>
    </row>
    <row r="48" spans="1:24" ht="101.25" customHeight="1">
      <c r="B48" s="10" t="s">
        <v>38</v>
      </c>
      <c r="C48" s="43" t="s">
        <v>164</v>
      </c>
      <c r="D48" s="38" t="s">
        <v>165</v>
      </c>
      <c r="E48" s="39" t="s">
        <v>30</v>
      </c>
      <c r="F48" s="43" t="s">
        <v>166</v>
      </c>
      <c r="G48" s="40">
        <v>12</v>
      </c>
      <c r="H48" s="40">
        <v>3</v>
      </c>
      <c r="I48" s="40">
        <v>3</v>
      </c>
      <c r="J48" s="40">
        <v>3</v>
      </c>
      <c r="K48" s="40">
        <v>3</v>
      </c>
      <c r="L48" s="40">
        <v>3</v>
      </c>
      <c r="M48" s="40">
        <v>3</v>
      </c>
      <c r="N48" s="40">
        <v>3</v>
      </c>
      <c r="O48" s="40">
        <v>3</v>
      </c>
      <c r="P48" s="19">
        <f t="shared" ref="P48:S48" si="37">IFERROR((L48/H48),"100%")</f>
        <v>1</v>
      </c>
      <c r="Q48" s="19">
        <f t="shared" si="37"/>
        <v>1</v>
      </c>
      <c r="R48" s="19">
        <f t="shared" si="37"/>
        <v>1</v>
      </c>
      <c r="S48" s="19">
        <f t="shared" si="37"/>
        <v>1</v>
      </c>
      <c r="T48" s="31">
        <f t="shared" si="5"/>
        <v>0.25</v>
      </c>
      <c r="U48" s="31">
        <f t="shared" si="6"/>
        <v>0.5</v>
      </c>
      <c r="V48" s="19">
        <f t="shared" si="1"/>
        <v>0.75</v>
      </c>
      <c r="W48" s="19">
        <f t="shared" si="2"/>
        <v>1</v>
      </c>
      <c r="X48" s="46" t="s">
        <v>167</v>
      </c>
    </row>
    <row r="49" spans="2:24" ht="117" customHeight="1">
      <c r="B49" s="10" t="s">
        <v>38</v>
      </c>
      <c r="C49" s="43" t="s">
        <v>168</v>
      </c>
      <c r="D49" s="38" t="s">
        <v>169</v>
      </c>
      <c r="E49" s="39" t="s">
        <v>30</v>
      </c>
      <c r="F49" s="43" t="s">
        <v>170</v>
      </c>
      <c r="G49" s="40">
        <v>7</v>
      </c>
      <c r="H49" s="40">
        <v>2</v>
      </c>
      <c r="I49" s="40">
        <v>2</v>
      </c>
      <c r="J49" s="40">
        <v>2</v>
      </c>
      <c r="K49" s="40">
        <v>1</v>
      </c>
      <c r="L49" s="40">
        <v>2</v>
      </c>
      <c r="M49" s="40">
        <v>2</v>
      </c>
      <c r="N49" s="40">
        <v>2</v>
      </c>
      <c r="O49" s="40">
        <v>1</v>
      </c>
      <c r="P49" s="19">
        <f t="shared" ref="P49:S49" si="38">IFERROR((L49/H49),"100%")</f>
        <v>1</v>
      </c>
      <c r="Q49" s="19">
        <f t="shared" si="38"/>
        <v>1</v>
      </c>
      <c r="R49" s="19">
        <f t="shared" si="38"/>
        <v>1</v>
      </c>
      <c r="S49" s="19">
        <f t="shared" si="38"/>
        <v>1</v>
      </c>
      <c r="T49" s="31">
        <f t="shared" si="5"/>
        <v>0.2857142857142857</v>
      </c>
      <c r="U49" s="31">
        <f t="shared" si="6"/>
        <v>0.5714285714285714</v>
      </c>
      <c r="V49" s="19">
        <f t="shared" si="1"/>
        <v>0.8571428571428571</v>
      </c>
      <c r="W49" s="19">
        <f t="shared" si="2"/>
        <v>1</v>
      </c>
      <c r="X49" s="46" t="s">
        <v>171</v>
      </c>
    </row>
    <row r="50" spans="2:24" ht="106.5" customHeight="1">
      <c r="B50" s="10" t="s">
        <v>38</v>
      </c>
      <c r="C50" s="43" t="s">
        <v>172</v>
      </c>
      <c r="D50" s="38" t="s">
        <v>173</v>
      </c>
      <c r="E50" s="39" t="s">
        <v>30</v>
      </c>
      <c r="F50" s="43" t="s">
        <v>174</v>
      </c>
      <c r="G50" s="40">
        <v>113223</v>
      </c>
      <c r="H50" s="40">
        <v>28333</v>
      </c>
      <c r="I50" s="40">
        <v>28222</v>
      </c>
      <c r="J50" s="40">
        <v>28333</v>
      </c>
      <c r="K50" s="40">
        <v>28335</v>
      </c>
      <c r="L50" s="40">
        <v>28392</v>
      </c>
      <c r="M50" s="40">
        <v>27753</v>
      </c>
      <c r="N50" s="40">
        <v>28005</v>
      </c>
      <c r="O50" s="40">
        <v>27975</v>
      </c>
      <c r="P50" s="19">
        <f t="shared" ref="P50:S50" si="39">IFERROR((L50/H50),"100%")</f>
        <v>1.0020823774397345</v>
      </c>
      <c r="Q50" s="19">
        <f t="shared" si="39"/>
        <v>0.98338175891148749</v>
      </c>
      <c r="R50" s="19">
        <f t="shared" si="39"/>
        <v>0.98842339321639083</v>
      </c>
      <c r="S50" s="19">
        <f t="shared" si="39"/>
        <v>0.98729486500794073</v>
      </c>
      <c r="T50" s="31">
        <f t="shared" si="5"/>
        <v>0.25076177101825603</v>
      </c>
      <c r="U50" s="31">
        <f t="shared" si="6"/>
        <v>0.49587981240560663</v>
      </c>
      <c r="V50" s="19">
        <f t="shared" si="1"/>
        <v>0.74322354998542695</v>
      </c>
      <c r="W50" s="19">
        <f t="shared" si="2"/>
        <v>0.99030232373281046</v>
      </c>
      <c r="X50" s="46" t="s">
        <v>175</v>
      </c>
    </row>
    <row r="51" spans="2:24" ht="116.25" customHeight="1">
      <c r="B51" s="35" t="s">
        <v>176</v>
      </c>
      <c r="C51" s="35" t="s">
        <v>177</v>
      </c>
      <c r="D51" s="35" t="s">
        <v>178</v>
      </c>
      <c r="E51" s="34" t="s">
        <v>30</v>
      </c>
      <c r="F51" s="35" t="s">
        <v>179</v>
      </c>
      <c r="G51" s="29">
        <v>1000</v>
      </c>
      <c r="H51" s="29">
        <v>250</v>
      </c>
      <c r="I51" s="29">
        <v>250</v>
      </c>
      <c r="J51" s="29">
        <v>250</v>
      </c>
      <c r="K51" s="29">
        <v>250</v>
      </c>
      <c r="L51" s="29">
        <v>425</v>
      </c>
      <c r="M51" s="55">
        <v>288</v>
      </c>
      <c r="N51" s="55">
        <v>334</v>
      </c>
      <c r="O51" s="55">
        <v>219</v>
      </c>
      <c r="P51" s="19">
        <f t="shared" ref="P51:S51" si="40">IFERROR((L51/H51),"100%")</f>
        <v>1.7</v>
      </c>
      <c r="Q51" s="19">
        <f t="shared" si="40"/>
        <v>1.1519999999999999</v>
      </c>
      <c r="R51" s="19">
        <f t="shared" si="40"/>
        <v>1.3360000000000001</v>
      </c>
      <c r="S51" s="19">
        <f t="shared" si="40"/>
        <v>0.876</v>
      </c>
      <c r="T51" s="31">
        <f t="shared" si="5"/>
        <v>0.42499999999999999</v>
      </c>
      <c r="U51" s="31">
        <f t="shared" si="6"/>
        <v>0.71299999999999997</v>
      </c>
      <c r="V51" s="19">
        <f t="shared" si="1"/>
        <v>1.0469999999999999</v>
      </c>
      <c r="W51" s="19">
        <f t="shared" si="2"/>
        <v>1.266</v>
      </c>
      <c r="X51" s="60" t="s">
        <v>180</v>
      </c>
    </row>
    <row r="52" spans="2:24" ht="93.75" customHeight="1">
      <c r="B52" s="10" t="s">
        <v>38</v>
      </c>
      <c r="C52" s="38" t="s">
        <v>181</v>
      </c>
      <c r="D52" s="38" t="s">
        <v>182</v>
      </c>
      <c r="E52" s="10" t="s">
        <v>30</v>
      </c>
      <c r="F52" s="43" t="s">
        <v>183</v>
      </c>
      <c r="G52" s="40">
        <v>1400</v>
      </c>
      <c r="H52" s="40">
        <v>600</v>
      </c>
      <c r="I52" s="40">
        <v>300</v>
      </c>
      <c r="J52" s="40">
        <v>300</v>
      </c>
      <c r="K52" s="40">
        <v>200</v>
      </c>
      <c r="L52" s="40">
        <v>717</v>
      </c>
      <c r="M52" s="57">
        <v>251</v>
      </c>
      <c r="N52" s="57">
        <v>355</v>
      </c>
      <c r="O52" s="57">
        <v>187</v>
      </c>
      <c r="P52" s="19">
        <f t="shared" ref="P52:S52" si="41">IFERROR((L52/H52),"100%")</f>
        <v>1.1950000000000001</v>
      </c>
      <c r="Q52" s="19">
        <f t="shared" si="41"/>
        <v>0.83666666666666667</v>
      </c>
      <c r="R52" s="19">
        <f t="shared" si="41"/>
        <v>1.1833333333333333</v>
      </c>
      <c r="S52" s="19">
        <f t="shared" si="41"/>
        <v>0.93500000000000005</v>
      </c>
      <c r="T52" s="31">
        <f t="shared" si="5"/>
        <v>0.51214285714285712</v>
      </c>
      <c r="U52" s="31">
        <f t="shared" si="6"/>
        <v>0.69142857142857139</v>
      </c>
      <c r="V52" s="19">
        <f t="shared" si="1"/>
        <v>0.94499999999999995</v>
      </c>
      <c r="W52" s="19">
        <f t="shared" si="2"/>
        <v>1.0785714285714285</v>
      </c>
      <c r="X52" s="46" t="s">
        <v>184</v>
      </c>
    </row>
    <row r="53" spans="2:24" ht="99" customHeight="1">
      <c r="B53" s="10" t="s">
        <v>38</v>
      </c>
      <c r="C53" s="38" t="s">
        <v>185</v>
      </c>
      <c r="D53" s="38" t="s">
        <v>186</v>
      </c>
      <c r="E53" s="10" t="s">
        <v>30</v>
      </c>
      <c r="F53" s="43" t="s">
        <v>187</v>
      </c>
      <c r="G53" s="40">
        <v>4</v>
      </c>
      <c r="H53" s="40">
        <v>1</v>
      </c>
      <c r="I53" s="40">
        <v>1</v>
      </c>
      <c r="J53" s="40">
        <v>1</v>
      </c>
      <c r="K53" s="40">
        <v>1</v>
      </c>
      <c r="L53" s="40">
        <v>1</v>
      </c>
      <c r="M53" s="57">
        <v>1</v>
      </c>
      <c r="N53" s="57">
        <v>1</v>
      </c>
      <c r="O53" s="57">
        <v>1</v>
      </c>
      <c r="P53" s="19">
        <f t="shared" ref="P53:S53" si="42">IFERROR((L53/H53),"100%")</f>
        <v>1</v>
      </c>
      <c r="Q53" s="19">
        <f t="shared" si="42"/>
        <v>1</v>
      </c>
      <c r="R53" s="19">
        <f t="shared" si="42"/>
        <v>1</v>
      </c>
      <c r="S53" s="19">
        <f t="shared" si="42"/>
        <v>1</v>
      </c>
      <c r="T53" s="31">
        <f t="shared" si="5"/>
        <v>0.25</v>
      </c>
      <c r="U53" s="31">
        <f t="shared" si="6"/>
        <v>0.5</v>
      </c>
      <c r="V53" s="19">
        <f t="shared" si="1"/>
        <v>0.75</v>
      </c>
      <c r="W53" s="19">
        <f t="shared" si="2"/>
        <v>1</v>
      </c>
      <c r="X53" s="46" t="s">
        <v>188</v>
      </c>
    </row>
    <row r="54" spans="2:24" ht="103.5" customHeight="1">
      <c r="B54" s="10" t="s">
        <v>38</v>
      </c>
      <c r="C54" s="38" t="s">
        <v>189</v>
      </c>
      <c r="D54" s="38" t="s">
        <v>190</v>
      </c>
      <c r="E54" s="10" t="s">
        <v>30</v>
      </c>
      <c r="F54" s="43" t="s">
        <v>191</v>
      </c>
      <c r="G54" s="40">
        <v>12</v>
      </c>
      <c r="H54" s="40">
        <v>3</v>
      </c>
      <c r="I54" s="40">
        <v>3</v>
      </c>
      <c r="J54" s="40">
        <v>3</v>
      </c>
      <c r="K54" s="40">
        <v>3</v>
      </c>
      <c r="L54" s="40">
        <v>3</v>
      </c>
      <c r="M54" s="57">
        <v>3</v>
      </c>
      <c r="N54" s="57">
        <v>3</v>
      </c>
      <c r="O54" s="57">
        <v>3</v>
      </c>
      <c r="P54" s="19">
        <f t="shared" ref="P54:S54" si="43">IFERROR((L54/H54),"100%")</f>
        <v>1</v>
      </c>
      <c r="Q54" s="19">
        <f t="shared" si="43"/>
        <v>1</v>
      </c>
      <c r="R54" s="19">
        <f t="shared" si="43"/>
        <v>1</v>
      </c>
      <c r="S54" s="19">
        <f t="shared" si="43"/>
        <v>1</v>
      </c>
      <c r="T54" s="31">
        <f t="shared" si="5"/>
        <v>0.25</v>
      </c>
      <c r="U54" s="31">
        <f t="shared" si="6"/>
        <v>0.5</v>
      </c>
      <c r="V54" s="19">
        <f t="shared" si="1"/>
        <v>0.75</v>
      </c>
      <c r="W54" s="19">
        <f t="shared" si="2"/>
        <v>1</v>
      </c>
      <c r="X54" s="46" t="s">
        <v>192</v>
      </c>
    </row>
    <row r="55" spans="2:24" ht="99" customHeight="1">
      <c r="B55" s="10" t="s">
        <v>38</v>
      </c>
      <c r="C55" s="38" t="s">
        <v>193</v>
      </c>
      <c r="D55" s="38" t="s">
        <v>194</v>
      </c>
      <c r="E55" s="10" t="s">
        <v>30</v>
      </c>
      <c r="F55" s="43" t="s">
        <v>195</v>
      </c>
      <c r="G55" s="40">
        <v>100</v>
      </c>
      <c r="H55" s="40">
        <v>20</v>
      </c>
      <c r="I55" s="40">
        <v>20</v>
      </c>
      <c r="J55" s="40">
        <v>30</v>
      </c>
      <c r="K55" s="40">
        <v>30</v>
      </c>
      <c r="L55" s="40">
        <v>47</v>
      </c>
      <c r="M55" s="57">
        <v>50</v>
      </c>
      <c r="N55" s="57">
        <v>54</v>
      </c>
      <c r="O55" s="57">
        <v>81</v>
      </c>
      <c r="P55" s="19">
        <f t="shared" ref="P55:S55" si="44">IFERROR((L55/H55),"100%")</f>
        <v>2.35</v>
      </c>
      <c r="Q55" s="19">
        <f t="shared" si="44"/>
        <v>2.5</v>
      </c>
      <c r="R55" s="19">
        <f t="shared" si="44"/>
        <v>1.8</v>
      </c>
      <c r="S55" s="19">
        <f t="shared" si="44"/>
        <v>2.7</v>
      </c>
      <c r="T55" s="31">
        <f t="shared" si="5"/>
        <v>0.47</v>
      </c>
      <c r="U55" s="31">
        <f t="shared" si="6"/>
        <v>0.97</v>
      </c>
      <c r="V55" s="19">
        <f t="shared" si="1"/>
        <v>1.51</v>
      </c>
      <c r="W55" s="19">
        <f t="shared" si="2"/>
        <v>2.3199999999999998</v>
      </c>
      <c r="X55" s="46" t="s">
        <v>196</v>
      </c>
    </row>
    <row r="56" spans="2:24" ht="106.5" customHeight="1">
      <c r="B56" s="10" t="s">
        <v>38</v>
      </c>
      <c r="C56" s="43" t="s">
        <v>197</v>
      </c>
      <c r="D56" s="38" t="s">
        <v>198</v>
      </c>
      <c r="E56" s="10" t="s">
        <v>30</v>
      </c>
      <c r="F56" s="43" t="s">
        <v>199</v>
      </c>
      <c r="G56" s="40">
        <v>2500</v>
      </c>
      <c r="H56" s="40">
        <v>625</v>
      </c>
      <c r="I56" s="40">
        <v>625</v>
      </c>
      <c r="J56" s="40">
        <v>625</v>
      </c>
      <c r="K56" s="40">
        <v>625</v>
      </c>
      <c r="L56" s="40">
        <v>618</v>
      </c>
      <c r="M56" s="40">
        <v>685</v>
      </c>
      <c r="N56" s="40">
        <v>792</v>
      </c>
      <c r="O56" s="40">
        <v>719</v>
      </c>
      <c r="P56" s="19">
        <f t="shared" ref="P56:S56" si="45">IFERROR((L56/H56),"100%")</f>
        <v>0.98880000000000001</v>
      </c>
      <c r="Q56" s="19">
        <f t="shared" si="45"/>
        <v>1.0960000000000001</v>
      </c>
      <c r="R56" s="19">
        <f t="shared" si="45"/>
        <v>1.2672000000000001</v>
      </c>
      <c r="S56" s="19">
        <f t="shared" si="45"/>
        <v>1.1504000000000001</v>
      </c>
      <c r="T56" s="31">
        <f t="shared" si="5"/>
        <v>0.2472</v>
      </c>
      <c r="U56" s="31">
        <f t="shared" si="6"/>
        <v>0.5212</v>
      </c>
      <c r="V56" s="19">
        <f t="shared" si="1"/>
        <v>0.83799999999999997</v>
      </c>
      <c r="W56" s="19">
        <f t="shared" si="2"/>
        <v>1.1255999999999999</v>
      </c>
      <c r="X56" s="47" t="s">
        <v>200</v>
      </c>
    </row>
    <row r="57" spans="2:24" ht="90.75" customHeight="1">
      <c r="B57" s="10" t="s">
        <v>38</v>
      </c>
      <c r="C57" s="43" t="s">
        <v>201</v>
      </c>
      <c r="D57" s="38" t="s">
        <v>202</v>
      </c>
      <c r="E57" s="10" t="s">
        <v>30</v>
      </c>
      <c r="F57" s="43" t="s">
        <v>203</v>
      </c>
      <c r="G57" s="40">
        <v>7</v>
      </c>
      <c r="H57" s="40">
        <v>2</v>
      </c>
      <c r="I57" s="40">
        <v>1</v>
      </c>
      <c r="J57" s="40">
        <v>2</v>
      </c>
      <c r="K57" s="40">
        <v>2</v>
      </c>
      <c r="L57" s="40">
        <v>2</v>
      </c>
      <c r="M57" s="40">
        <v>1</v>
      </c>
      <c r="N57" s="40">
        <v>5</v>
      </c>
      <c r="O57" s="40">
        <v>2</v>
      </c>
      <c r="P57" s="19">
        <f t="shared" ref="P57:S57" si="46">IFERROR((L57/H57),"100%")</f>
        <v>1</v>
      </c>
      <c r="Q57" s="19">
        <f t="shared" si="46"/>
        <v>1</v>
      </c>
      <c r="R57" s="19">
        <f t="shared" si="46"/>
        <v>2.5</v>
      </c>
      <c r="S57" s="19">
        <f t="shared" si="46"/>
        <v>1</v>
      </c>
      <c r="T57" s="31">
        <f t="shared" si="5"/>
        <v>0.2857142857142857</v>
      </c>
      <c r="U57" s="31">
        <f t="shared" si="6"/>
        <v>0.42857142857142855</v>
      </c>
      <c r="V57" s="19">
        <f t="shared" si="1"/>
        <v>1.1428571428571428</v>
      </c>
      <c r="W57" s="19">
        <f t="shared" si="2"/>
        <v>1.4285714285714286</v>
      </c>
      <c r="X57" s="46" t="s">
        <v>204</v>
      </c>
    </row>
    <row r="58" spans="2:24" ht="117" customHeight="1">
      <c r="B58" s="10" t="s">
        <v>38</v>
      </c>
      <c r="C58" s="43" t="s">
        <v>205</v>
      </c>
      <c r="D58" s="38" t="s">
        <v>206</v>
      </c>
      <c r="E58" s="10" t="s">
        <v>30</v>
      </c>
      <c r="F58" s="43" t="s">
        <v>207</v>
      </c>
      <c r="G58" s="40">
        <v>440</v>
      </c>
      <c r="H58" s="40">
        <v>100</v>
      </c>
      <c r="I58" s="40">
        <v>120</v>
      </c>
      <c r="J58" s="40">
        <v>120</v>
      </c>
      <c r="K58" s="40">
        <v>100</v>
      </c>
      <c r="L58" s="40">
        <v>110</v>
      </c>
      <c r="M58" s="40">
        <v>131</v>
      </c>
      <c r="N58" s="40">
        <v>246</v>
      </c>
      <c r="O58" s="40">
        <v>75</v>
      </c>
      <c r="P58" s="19">
        <f t="shared" ref="P58:S58" si="47">IFERROR((L58/H58),"100%")</f>
        <v>1.1000000000000001</v>
      </c>
      <c r="Q58" s="19">
        <f t="shared" si="47"/>
        <v>1.0916666666666666</v>
      </c>
      <c r="R58" s="19">
        <f t="shared" si="47"/>
        <v>2.0499999999999998</v>
      </c>
      <c r="S58" s="19">
        <f t="shared" si="47"/>
        <v>0.75</v>
      </c>
      <c r="T58" s="31">
        <f t="shared" si="5"/>
        <v>0.25</v>
      </c>
      <c r="U58" s="31">
        <f t="shared" si="6"/>
        <v>0.54772727272727273</v>
      </c>
      <c r="V58" s="19">
        <f t="shared" si="1"/>
        <v>1.1068181818181819</v>
      </c>
      <c r="W58" s="19">
        <f t="shared" si="2"/>
        <v>1.2772727272727273</v>
      </c>
      <c r="X58" s="46" t="s">
        <v>208</v>
      </c>
    </row>
    <row r="59" spans="2:24" ht="97.5" customHeight="1">
      <c r="B59" s="10" t="s">
        <v>38</v>
      </c>
      <c r="C59" s="43" t="s">
        <v>209</v>
      </c>
      <c r="D59" s="38" t="s">
        <v>210</v>
      </c>
      <c r="E59" s="10" t="s">
        <v>30</v>
      </c>
      <c r="F59" s="43" t="s">
        <v>211</v>
      </c>
      <c r="G59" s="40">
        <v>720</v>
      </c>
      <c r="H59" s="40">
        <v>180</v>
      </c>
      <c r="I59" s="40">
        <v>180</v>
      </c>
      <c r="J59" s="40">
        <v>180</v>
      </c>
      <c r="K59" s="40">
        <v>180</v>
      </c>
      <c r="L59" s="40">
        <v>177</v>
      </c>
      <c r="M59" s="40">
        <v>191</v>
      </c>
      <c r="N59" s="40">
        <v>198</v>
      </c>
      <c r="O59" s="40">
        <v>200</v>
      </c>
      <c r="P59" s="19">
        <f t="shared" ref="P59:S59" si="48">IFERROR((L59/H59),"100%")</f>
        <v>0.98333333333333328</v>
      </c>
      <c r="Q59" s="19">
        <f t="shared" si="48"/>
        <v>1.0611111111111111</v>
      </c>
      <c r="R59" s="19">
        <f t="shared" si="48"/>
        <v>1.1000000000000001</v>
      </c>
      <c r="S59" s="19">
        <f t="shared" si="48"/>
        <v>1.1111111111111112</v>
      </c>
      <c r="T59" s="31">
        <f t="shared" si="5"/>
        <v>0.24583333333333332</v>
      </c>
      <c r="U59" s="31">
        <f t="shared" si="6"/>
        <v>0.51111111111111107</v>
      </c>
      <c r="V59" s="19">
        <f t="shared" si="1"/>
        <v>0.78611111111111109</v>
      </c>
      <c r="W59" s="19">
        <f t="shared" si="2"/>
        <v>1.0638888888888889</v>
      </c>
      <c r="X59" s="46" t="s">
        <v>212</v>
      </c>
    </row>
    <row r="60" spans="2:24" ht="114" customHeight="1">
      <c r="B60" s="10" t="s">
        <v>38</v>
      </c>
      <c r="C60" s="43" t="s">
        <v>213</v>
      </c>
      <c r="D60" s="38" t="s">
        <v>214</v>
      </c>
      <c r="E60" s="10" t="s">
        <v>30</v>
      </c>
      <c r="F60" s="43" t="s">
        <v>215</v>
      </c>
      <c r="G60" s="40">
        <v>320</v>
      </c>
      <c r="H60" s="40">
        <v>40</v>
      </c>
      <c r="I60" s="40">
        <v>100</v>
      </c>
      <c r="J60" s="40">
        <v>100</v>
      </c>
      <c r="K60" s="40">
        <v>80</v>
      </c>
      <c r="L60" s="40">
        <v>37</v>
      </c>
      <c r="M60" s="40">
        <v>98</v>
      </c>
      <c r="N60" s="40">
        <v>100</v>
      </c>
      <c r="O60" s="40">
        <v>82</v>
      </c>
      <c r="P60" s="19">
        <f t="shared" ref="P60:S60" si="49">IFERROR((L60/H60),"100%")</f>
        <v>0.92500000000000004</v>
      </c>
      <c r="Q60" s="19">
        <f t="shared" si="49"/>
        <v>0.98</v>
      </c>
      <c r="R60" s="19">
        <f t="shared" si="49"/>
        <v>1</v>
      </c>
      <c r="S60" s="19">
        <f t="shared" si="49"/>
        <v>1.0249999999999999</v>
      </c>
      <c r="T60" s="31">
        <f t="shared" si="5"/>
        <v>0.11562500000000001</v>
      </c>
      <c r="U60" s="31">
        <f t="shared" si="6"/>
        <v>0.421875</v>
      </c>
      <c r="V60" s="19">
        <f t="shared" si="1"/>
        <v>0.734375</v>
      </c>
      <c r="W60" s="19">
        <f t="shared" si="2"/>
        <v>0.99062499999999998</v>
      </c>
      <c r="X60" s="46" t="s">
        <v>216</v>
      </c>
    </row>
    <row r="61" spans="2:24" ht="120" customHeight="1">
      <c r="B61" s="10" t="s">
        <v>38</v>
      </c>
      <c r="C61" s="43" t="s">
        <v>217</v>
      </c>
      <c r="D61" s="38" t="s">
        <v>218</v>
      </c>
      <c r="E61" s="10" t="s">
        <v>30</v>
      </c>
      <c r="F61" s="43" t="s">
        <v>219</v>
      </c>
      <c r="G61" s="40">
        <v>8000</v>
      </c>
      <c r="H61" s="40">
        <v>2000</v>
      </c>
      <c r="I61" s="40">
        <v>2000</v>
      </c>
      <c r="J61" s="40">
        <v>2000</v>
      </c>
      <c r="K61" s="40">
        <v>2000</v>
      </c>
      <c r="L61" s="40">
        <v>2048</v>
      </c>
      <c r="M61" s="40">
        <v>2100</v>
      </c>
      <c r="N61" s="40">
        <v>2727</v>
      </c>
      <c r="O61" s="40">
        <v>2914</v>
      </c>
      <c r="P61" s="19">
        <f t="shared" ref="P61:S61" si="50">IFERROR((L61/H61),"100%")</f>
        <v>1.024</v>
      </c>
      <c r="Q61" s="19">
        <f t="shared" si="50"/>
        <v>1.05</v>
      </c>
      <c r="R61" s="19">
        <f t="shared" si="50"/>
        <v>1.3634999999999999</v>
      </c>
      <c r="S61" s="19">
        <f t="shared" si="50"/>
        <v>1.4570000000000001</v>
      </c>
      <c r="T61" s="31">
        <f t="shared" si="5"/>
        <v>0.25600000000000001</v>
      </c>
      <c r="U61" s="31">
        <f t="shared" si="6"/>
        <v>0.51849999999999996</v>
      </c>
      <c r="V61" s="19">
        <f t="shared" si="1"/>
        <v>0.859375</v>
      </c>
      <c r="W61" s="19">
        <f t="shared" si="2"/>
        <v>1.223625</v>
      </c>
      <c r="X61" s="46" t="s">
        <v>220</v>
      </c>
    </row>
    <row r="62" spans="2:24" ht="114.75" customHeight="1">
      <c r="B62" s="10" t="s">
        <v>38</v>
      </c>
      <c r="C62" s="43" t="s">
        <v>221</v>
      </c>
      <c r="D62" s="38" t="s">
        <v>222</v>
      </c>
      <c r="E62" s="10" t="s">
        <v>30</v>
      </c>
      <c r="F62" s="43" t="s">
        <v>223</v>
      </c>
      <c r="G62" s="40">
        <v>420</v>
      </c>
      <c r="H62" s="40">
        <v>100</v>
      </c>
      <c r="I62" s="40">
        <v>120</v>
      </c>
      <c r="J62" s="40">
        <v>80</v>
      </c>
      <c r="K62" s="40">
        <v>120</v>
      </c>
      <c r="L62" s="40">
        <v>107</v>
      </c>
      <c r="M62" s="40">
        <v>132</v>
      </c>
      <c r="N62" s="40">
        <v>170</v>
      </c>
      <c r="O62" s="40">
        <v>115</v>
      </c>
      <c r="P62" s="19">
        <f t="shared" ref="P62:S62" si="51">IFERROR((L62/H62),"100%")</f>
        <v>1.07</v>
      </c>
      <c r="Q62" s="19">
        <f t="shared" si="51"/>
        <v>1.1000000000000001</v>
      </c>
      <c r="R62" s="19">
        <f t="shared" si="51"/>
        <v>2.125</v>
      </c>
      <c r="S62" s="19">
        <f t="shared" si="51"/>
        <v>0.95833333333333337</v>
      </c>
      <c r="T62" s="31">
        <f t="shared" si="5"/>
        <v>0.25476190476190474</v>
      </c>
      <c r="U62" s="31">
        <f t="shared" si="6"/>
        <v>0.56904761904761902</v>
      </c>
      <c r="V62" s="19">
        <f t="shared" si="1"/>
        <v>0.97380952380952379</v>
      </c>
      <c r="W62" s="19">
        <f t="shared" si="2"/>
        <v>1.2476190476190476</v>
      </c>
      <c r="X62" s="46" t="s">
        <v>224</v>
      </c>
    </row>
    <row r="63" spans="2:24" ht="113.25" customHeight="1">
      <c r="B63" s="10" t="s">
        <v>38</v>
      </c>
      <c r="C63" s="43" t="s">
        <v>225</v>
      </c>
      <c r="D63" s="38" t="s">
        <v>226</v>
      </c>
      <c r="E63" s="10" t="s">
        <v>30</v>
      </c>
      <c r="F63" s="43" t="s">
        <v>227</v>
      </c>
      <c r="G63" s="40">
        <v>290</v>
      </c>
      <c r="H63" s="40">
        <v>60</v>
      </c>
      <c r="I63" s="40">
        <v>70</v>
      </c>
      <c r="J63" s="40">
        <v>80</v>
      </c>
      <c r="K63" s="40">
        <v>80</v>
      </c>
      <c r="L63" s="40">
        <v>65</v>
      </c>
      <c r="M63" s="40">
        <v>77</v>
      </c>
      <c r="N63" s="40">
        <v>88</v>
      </c>
      <c r="O63" s="40">
        <v>95</v>
      </c>
      <c r="P63" s="19">
        <f t="shared" ref="P63:S63" si="52">IFERROR((L63/H63),"100%")</f>
        <v>1.0833333333333333</v>
      </c>
      <c r="Q63" s="19">
        <f t="shared" si="52"/>
        <v>1.1000000000000001</v>
      </c>
      <c r="R63" s="19">
        <f t="shared" si="52"/>
        <v>1.1000000000000001</v>
      </c>
      <c r="S63" s="19">
        <f t="shared" si="52"/>
        <v>1.1875</v>
      </c>
      <c r="T63" s="31">
        <f t="shared" si="5"/>
        <v>0.22413793103448276</v>
      </c>
      <c r="U63" s="31">
        <f t="shared" si="6"/>
        <v>0.48965517241379308</v>
      </c>
      <c r="V63" s="19">
        <f t="shared" si="1"/>
        <v>0.7931034482758621</v>
      </c>
      <c r="W63" s="19">
        <f t="shared" si="2"/>
        <v>1.1206896551724137</v>
      </c>
      <c r="X63" s="46" t="s">
        <v>228</v>
      </c>
    </row>
    <row r="64" spans="2:24" ht="127.5" customHeight="1">
      <c r="B64" s="10" t="s">
        <v>38</v>
      </c>
      <c r="C64" s="43" t="s">
        <v>229</v>
      </c>
      <c r="D64" s="38" t="s">
        <v>230</v>
      </c>
      <c r="E64" s="10" t="s">
        <v>30</v>
      </c>
      <c r="F64" s="43" t="s">
        <v>231</v>
      </c>
      <c r="G64" s="40">
        <v>3</v>
      </c>
      <c r="H64" s="40">
        <v>1</v>
      </c>
      <c r="I64" s="40">
        <v>0</v>
      </c>
      <c r="J64" s="40">
        <v>1</v>
      </c>
      <c r="K64" s="40">
        <v>1</v>
      </c>
      <c r="L64" s="40">
        <v>1</v>
      </c>
      <c r="M64" s="40">
        <v>0</v>
      </c>
      <c r="N64" s="40">
        <v>1</v>
      </c>
      <c r="O64" s="40">
        <v>1</v>
      </c>
      <c r="P64" s="19">
        <f t="shared" ref="P64:S64" si="53">IFERROR((L64/H64),"100%")</f>
        <v>1</v>
      </c>
      <c r="Q64" s="19" t="str">
        <f t="shared" si="53"/>
        <v>100%</v>
      </c>
      <c r="R64" s="19">
        <f t="shared" si="53"/>
        <v>1</v>
      </c>
      <c r="S64" s="19">
        <f t="shared" si="53"/>
        <v>1</v>
      </c>
      <c r="T64" s="31">
        <f t="shared" si="5"/>
        <v>0.33333333333333331</v>
      </c>
      <c r="U64" s="31">
        <f t="shared" si="6"/>
        <v>0.33333333333333331</v>
      </c>
      <c r="V64" s="19">
        <f t="shared" si="1"/>
        <v>0.66666666666666663</v>
      </c>
      <c r="W64" s="19">
        <f t="shared" si="2"/>
        <v>1</v>
      </c>
      <c r="X64" s="46" t="s">
        <v>232</v>
      </c>
    </row>
    <row r="65" spans="1:24" ht="163.5" customHeight="1">
      <c r="B65" s="34" t="s">
        <v>233</v>
      </c>
      <c r="C65" s="35" t="s">
        <v>234</v>
      </c>
      <c r="D65" s="61" t="s">
        <v>235</v>
      </c>
      <c r="E65" s="36" t="s">
        <v>30</v>
      </c>
      <c r="F65" s="45" t="s">
        <v>236</v>
      </c>
      <c r="G65" s="29">
        <v>88</v>
      </c>
      <c r="H65" s="29">
        <v>22</v>
      </c>
      <c r="I65" s="29">
        <v>22</v>
      </c>
      <c r="J65" s="29">
        <v>22</v>
      </c>
      <c r="K65" s="29">
        <v>22</v>
      </c>
      <c r="L65" s="29">
        <v>5</v>
      </c>
      <c r="M65" s="53">
        <v>2</v>
      </c>
      <c r="N65" s="53">
        <v>1</v>
      </c>
      <c r="O65" s="53">
        <v>2</v>
      </c>
      <c r="P65" s="19">
        <f t="shared" ref="P65:S65" si="54">IFERROR((L65/H65),"100%")</f>
        <v>0.22727272727272727</v>
      </c>
      <c r="Q65" s="19">
        <f t="shared" si="54"/>
        <v>9.0909090909090912E-2</v>
      </c>
      <c r="R65" s="19">
        <f t="shared" si="54"/>
        <v>4.5454545454545456E-2</v>
      </c>
      <c r="S65" s="19">
        <f t="shared" si="54"/>
        <v>9.0909090909090912E-2</v>
      </c>
      <c r="T65" s="31">
        <f t="shared" si="5"/>
        <v>5.6818181818181816E-2</v>
      </c>
      <c r="U65" s="31">
        <f t="shared" si="6"/>
        <v>7.9545454545454544E-2</v>
      </c>
      <c r="V65" s="19">
        <f t="shared" si="1"/>
        <v>9.0909090909090912E-2</v>
      </c>
      <c r="W65" s="19">
        <f t="shared" si="2"/>
        <v>0.11363636363636363</v>
      </c>
      <c r="X65" s="32" t="s">
        <v>237</v>
      </c>
    </row>
    <row r="66" spans="1:24" ht="178.5" customHeight="1">
      <c r="B66" s="10" t="s">
        <v>38</v>
      </c>
      <c r="C66" s="43" t="s">
        <v>238</v>
      </c>
      <c r="D66" s="39" t="s">
        <v>239</v>
      </c>
      <c r="E66" s="39" t="s">
        <v>30</v>
      </c>
      <c r="F66" s="38" t="s">
        <v>240</v>
      </c>
      <c r="G66" s="40">
        <v>10</v>
      </c>
      <c r="H66" s="40">
        <v>3</v>
      </c>
      <c r="I66" s="40">
        <v>2</v>
      </c>
      <c r="J66" s="40">
        <v>3</v>
      </c>
      <c r="K66" s="40">
        <v>2</v>
      </c>
      <c r="L66" s="40">
        <v>3</v>
      </c>
      <c r="M66" s="44">
        <v>1</v>
      </c>
      <c r="N66" s="44">
        <v>5</v>
      </c>
      <c r="O66" s="44">
        <v>3</v>
      </c>
      <c r="P66" s="19">
        <f t="shared" ref="P66:S66" si="55">IFERROR((L66/H66),"100%")</f>
        <v>1</v>
      </c>
      <c r="Q66" s="19">
        <f t="shared" si="55"/>
        <v>0.5</v>
      </c>
      <c r="R66" s="19">
        <f t="shared" si="55"/>
        <v>1.6666666666666667</v>
      </c>
      <c r="S66" s="19">
        <f t="shared" si="55"/>
        <v>1.5</v>
      </c>
      <c r="T66" s="31">
        <f t="shared" si="5"/>
        <v>0.3</v>
      </c>
      <c r="U66" s="31">
        <f t="shared" si="6"/>
        <v>0.4</v>
      </c>
      <c r="V66" s="19">
        <f t="shared" si="1"/>
        <v>0.9</v>
      </c>
      <c r="W66" s="19">
        <f t="shared" si="2"/>
        <v>1.2</v>
      </c>
      <c r="X66" s="47" t="s">
        <v>241</v>
      </c>
    </row>
    <row r="67" spans="1:24" ht="176.25" customHeight="1">
      <c r="B67" s="10" t="s">
        <v>38</v>
      </c>
      <c r="C67" s="43" t="s">
        <v>242</v>
      </c>
      <c r="D67" s="39" t="s">
        <v>243</v>
      </c>
      <c r="E67" s="39" t="s">
        <v>30</v>
      </c>
      <c r="F67" s="38" t="s">
        <v>244</v>
      </c>
      <c r="G67" s="40">
        <v>20</v>
      </c>
      <c r="H67" s="40">
        <v>5</v>
      </c>
      <c r="I67" s="40">
        <v>5</v>
      </c>
      <c r="J67" s="40">
        <v>5</v>
      </c>
      <c r="K67" s="40">
        <v>5</v>
      </c>
      <c r="L67" s="40">
        <v>4</v>
      </c>
      <c r="M67" s="44">
        <v>0</v>
      </c>
      <c r="N67" s="44">
        <v>5</v>
      </c>
      <c r="O67" s="44">
        <v>6</v>
      </c>
      <c r="P67" s="19">
        <f t="shared" ref="P67:S67" si="56">IFERROR((L67/H67),"100%")</f>
        <v>0.8</v>
      </c>
      <c r="Q67" s="19">
        <f t="shared" si="56"/>
        <v>0</v>
      </c>
      <c r="R67" s="19">
        <f t="shared" si="56"/>
        <v>1</v>
      </c>
      <c r="S67" s="19">
        <f t="shared" si="56"/>
        <v>1.2</v>
      </c>
      <c r="T67" s="31">
        <f t="shared" si="5"/>
        <v>0.2</v>
      </c>
      <c r="U67" s="31">
        <f t="shared" si="6"/>
        <v>0.2</v>
      </c>
      <c r="V67" s="19">
        <f t="shared" si="1"/>
        <v>0.45</v>
      </c>
      <c r="W67" s="19">
        <f t="shared" si="2"/>
        <v>0.75</v>
      </c>
      <c r="X67" s="47" t="s">
        <v>245</v>
      </c>
    </row>
    <row r="68" spans="1:24" ht="207" customHeight="1">
      <c r="B68" s="10" t="s">
        <v>38</v>
      </c>
      <c r="C68" s="43" t="s">
        <v>246</v>
      </c>
      <c r="D68" s="38" t="s">
        <v>247</v>
      </c>
      <c r="E68" s="39" t="s">
        <v>30</v>
      </c>
      <c r="F68" s="38" t="s">
        <v>248</v>
      </c>
      <c r="G68" s="40">
        <v>880</v>
      </c>
      <c r="H68" s="40">
        <v>220</v>
      </c>
      <c r="I68" s="40">
        <v>220</v>
      </c>
      <c r="J68" s="40">
        <v>220</v>
      </c>
      <c r="K68" s="40">
        <v>220</v>
      </c>
      <c r="L68" s="40">
        <v>216</v>
      </c>
      <c r="M68" s="44">
        <v>195</v>
      </c>
      <c r="N68" s="44">
        <v>222</v>
      </c>
      <c r="O68" s="44">
        <v>589</v>
      </c>
      <c r="P68" s="19">
        <f t="shared" ref="P68:S68" si="57">IFERROR((L68/H68),"100%")</f>
        <v>0.98181818181818181</v>
      </c>
      <c r="Q68" s="19">
        <f t="shared" si="57"/>
        <v>0.88636363636363635</v>
      </c>
      <c r="R68" s="19">
        <f t="shared" si="57"/>
        <v>1.009090909090909</v>
      </c>
      <c r="S68" s="19">
        <f t="shared" si="57"/>
        <v>2.6772727272727272</v>
      </c>
      <c r="T68" s="31">
        <f t="shared" si="5"/>
        <v>0.24545454545454545</v>
      </c>
      <c r="U68" s="31">
        <f t="shared" si="6"/>
        <v>0.46704545454545454</v>
      </c>
      <c r="V68" s="19">
        <f t="shared" si="1"/>
        <v>0.71931818181818186</v>
      </c>
      <c r="W68" s="19">
        <f t="shared" si="2"/>
        <v>1.3886363636363637</v>
      </c>
      <c r="X68" s="47" t="s">
        <v>249</v>
      </c>
    </row>
    <row r="69" spans="1:24" ht="175.5" customHeight="1">
      <c r="B69" s="10" t="s">
        <v>38</v>
      </c>
      <c r="C69" s="43" t="s">
        <v>250</v>
      </c>
      <c r="D69" s="38" t="s">
        <v>251</v>
      </c>
      <c r="E69" s="39" t="s">
        <v>30</v>
      </c>
      <c r="F69" s="38" t="s">
        <v>252</v>
      </c>
      <c r="G69" s="40">
        <v>20</v>
      </c>
      <c r="H69" s="40">
        <v>5</v>
      </c>
      <c r="I69" s="40">
        <v>5</v>
      </c>
      <c r="J69" s="40">
        <v>5</v>
      </c>
      <c r="K69" s="40">
        <v>5</v>
      </c>
      <c r="L69" s="40">
        <v>5</v>
      </c>
      <c r="M69" s="44">
        <v>3</v>
      </c>
      <c r="N69" s="44">
        <v>9</v>
      </c>
      <c r="O69" s="44">
        <v>4</v>
      </c>
      <c r="P69" s="19">
        <f t="shared" ref="P69:S69" si="58">IFERROR((L69/H69),"100%")</f>
        <v>1</v>
      </c>
      <c r="Q69" s="19">
        <f t="shared" si="58"/>
        <v>0.6</v>
      </c>
      <c r="R69" s="19">
        <f t="shared" si="58"/>
        <v>1.8</v>
      </c>
      <c r="S69" s="19">
        <f t="shared" si="58"/>
        <v>0.8</v>
      </c>
      <c r="T69" s="31">
        <f t="shared" si="5"/>
        <v>0.25</v>
      </c>
      <c r="U69" s="31">
        <f t="shared" si="6"/>
        <v>0.4</v>
      </c>
      <c r="V69" s="19">
        <f t="shared" si="1"/>
        <v>0.85</v>
      </c>
      <c r="W69" s="19">
        <f t="shared" si="2"/>
        <v>1.05</v>
      </c>
      <c r="X69" s="47" t="s">
        <v>253</v>
      </c>
    </row>
    <row r="70" spans="1:24" ht="93.75" customHeight="1">
      <c r="B70" s="35" t="s">
        <v>254</v>
      </c>
      <c r="C70" s="35" t="s">
        <v>255</v>
      </c>
      <c r="D70" s="35" t="s">
        <v>256</v>
      </c>
      <c r="E70" s="36" t="s">
        <v>30</v>
      </c>
      <c r="F70" s="35" t="s">
        <v>257</v>
      </c>
      <c r="G70" s="29">
        <v>21</v>
      </c>
      <c r="H70" s="36">
        <v>3</v>
      </c>
      <c r="I70" s="36">
        <v>7</v>
      </c>
      <c r="J70" s="36">
        <v>7</v>
      </c>
      <c r="K70" s="36">
        <v>4</v>
      </c>
      <c r="L70" s="62">
        <v>12</v>
      </c>
      <c r="M70" s="53">
        <v>13</v>
      </c>
      <c r="N70" s="53">
        <v>10</v>
      </c>
      <c r="O70" s="53">
        <v>14</v>
      </c>
      <c r="P70" s="19">
        <f t="shared" ref="P70:S70" si="59">IFERROR((L70/H70),"100%")</f>
        <v>4</v>
      </c>
      <c r="Q70" s="19">
        <f t="shared" si="59"/>
        <v>1.8571428571428572</v>
      </c>
      <c r="R70" s="19">
        <f t="shared" si="59"/>
        <v>1.4285714285714286</v>
      </c>
      <c r="S70" s="19">
        <f t="shared" si="59"/>
        <v>3.5</v>
      </c>
      <c r="T70" s="31">
        <f t="shared" si="5"/>
        <v>0.5714285714285714</v>
      </c>
      <c r="U70" s="31">
        <f t="shared" si="6"/>
        <v>1.1904761904761905</v>
      </c>
      <c r="V70" s="19">
        <f t="shared" si="1"/>
        <v>1.6666666666666667</v>
      </c>
      <c r="W70" s="19">
        <f t="shared" si="2"/>
        <v>2.3333333333333335</v>
      </c>
      <c r="X70" s="32" t="s">
        <v>258</v>
      </c>
    </row>
    <row r="71" spans="1:24" ht="84" customHeight="1">
      <c r="B71" s="10" t="s">
        <v>38</v>
      </c>
      <c r="C71" s="43" t="s">
        <v>259</v>
      </c>
      <c r="D71" s="38" t="s">
        <v>260</v>
      </c>
      <c r="E71" s="39" t="s">
        <v>30</v>
      </c>
      <c r="F71" s="38" t="s">
        <v>261</v>
      </c>
      <c r="G71" s="40">
        <v>220</v>
      </c>
      <c r="H71" s="39">
        <v>55</v>
      </c>
      <c r="I71" s="39">
        <v>70</v>
      </c>
      <c r="J71" s="39">
        <v>70</v>
      </c>
      <c r="K71" s="39">
        <v>25</v>
      </c>
      <c r="L71" s="63">
        <v>250</v>
      </c>
      <c r="M71" s="44">
        <v>106</v>
      </c>
      <c r="N71" s="44">
        <v>111</v>
      </c>
      <c r="O71" s="44">
        <v>116</v>
      </c>
      <c r="P71" s="19">
        <f t="shared" ref="P71:S71" si="60">IFERROR((L71/H71),"100%")</f>
        <v>4.5454545454545459</v>
      </c>
      <c r="Q71" s="19">
        <f t="shared" si="60"/>
        <v>1.5142857142857142</v>
      </c>
      <c r="R71" s="19">
        <f t="shared" si="60"/>
        <v>1.5857142857142856</v>
      </c>
      <c r="S71" s="19">
        <f t="shared" si="60"/>
        <v>4.6399999999999997</v>
      </c>
      <c r="T71" s="31">
        <f t="shared" si="5"/>
        <v>1.1363636363636365</v>
      </c>
      <c r="U71" s="31">
        <f t="shared" si="6"/>
        <v>1.6181818181818182</v>
      </c>
      <c r="V71" s="19">
        <f t="shared" si="1"/>
        <v>2.1227272727272726</v>
      </c>
      <c r="W71" s="19">
        <f t="shared" si="2"/>
        <v>2.65</v>
      </c>
      <c r="X71" s="47" t="s">
        <v>262</v>
      </c>
    </row>
    <row r="72" spans="1:24" ht="84" customHeight="1">
      <c r="B72" s="10" t="s">
        <v>38</v>
      </c>
      <c r="C72" s="43" t="s">
        <v>263</v>
      </c>
      <c r="D72" s="38" t="s">
        <v>264</v>
      </c>
      <c r="E72" s="39" t="s">
        <v>30</v>
      </c>
      <c r="F72" s="38" t="s">
        <v>265</v>
      </c>
      <c r="G72" s="40">
        <v>25</v>
      </c>
      <c r="H72" s="39">
        <v>3</v>
      </c>
      <c r="I72" s="39">
        <v>6</v>
      </c>
      <c r="J72" s="39">
        <v>9</v>
      </c>
      <c r="K72" s="39">
        <v>7</v>
      </c>
      <c r="L72" s="63">
        <v>7</v>
      </c>
      <c r="M72" s="44">
        <v>27</v>
      </c>
      <c r="N72" s="44">
        <v>18</v>
      </c>
      <c r="O72" s="44">
        <v>19</v>
      </c>
      <c r="P72" s="19">
        <f t="shared" ref="P72:S72" si="61">IFERROR((L72/H72),"100%")</f>
        <v>2.3333333333333335</v>
      </c>
      <c r="Q72" s="19">
        <f t="shared" si="61"/>
        <v>4.5</v>
      </c>
      <c r="R72" s="19">
        <f t="shared" si="61"/>
        <v>2</v>
      </c>
      <c r="S72" s="19">
        <f t="shared" si="61"/>
        <v>2.7142857142857144</v>
      </c>
      <c r="T72" s="31">
        <f t="shared" si="5"/>
        <v>0.28000000000000003</v>
      </c>
      <c r="U72" s="31">
        <f t="shared" si="6"/>
        <v>1.36</v>
      </c>
      <c r="V72" s="19">
        <f t="shared" si="1"/>
        <v>2.08</v>
      </c>
      <c r="W72" s="19">
        <f t="shared" si="2"/>
        <v>2.84</v>
      </c>
      <c r="X72" s="47" t="s">
        <v>266</v>
      </c>
    </row>
    <row r="73" spans="1:24" ht="93.75" customHeight="1">
      <c r="B73" s="10" t="s">
        <v>38</v>
      </c>
      <c r="C73" s="43" t="s">
        <v>267</v>
      </c>
      <c r="D73" s="38" t="s">
        <v>268</v>
      </c>
      <c r="E73" s="39" t="s">
        <v>30</v>
      </c>
      <c r="F73" s="38" t="s">
        <v>269</v>
      </c>
      <c r="G73" s="40">
        <v>9</v>
      </c>
      <c r="H73" s="39">
        <v>1</v>
      </c>
      <c r="I73" s="39">
        <v>4</v>
      </c>
      <c r="J73" s="39">
        <v>3</v>
      </c>
      <c r="K73" s="39">
        <v>1</v>
      </c>
      <c r="L73" s="63">
        <v>0</v>
      </c>
      <c r="M73" s="44">
        <v>0</v>
      </c>
      <c r="N73" s="44">
        <v>1</v>
      </c>
      <c r="O73" s="44">
        <v>1</v>
      </c>
      <c r="P73" s="19">
        <f t="shared" ref="P73:S73" si="62">IFERROR((L73/H73),"100%")</f>
        <v>0</v>
      </c>
      <c r="Q73" s="19">
        <f t="shared" si="62"/>
        <v>0</v>
      </c>
      <c r="R73" s="19">
        <f t="shared" si="62"/>
        <v>0.33333333333333331</v>
      </c>
      <c r="S73" s="19">
        <f t="shared" si="62"/>
        <v>1</v>
      </c>
      <c r="T73" s="31">
        <f t="shared" si="5"/>
        <v>0</v>
      </c>
      <c r="U73" s="31">
        <f t="shared" si="6"/>
        <v>0</v>
      </c>
      <c r="V73" s="19">
        <f t="shared" si="1"/>
        <v>0.1111111111111111</v>
      </c>
      <c r="W73" s="19">
        <f t="shared" si="2"/>
        <v>0.22222222222222221</v>
      </c>
      <c r="X73" s="47" t="s">
        <v>270</v>
      </c>
    </row>
    <row r="74" spans="1:24" ht="86.25" customHeight="1">
      <c r="B74" s="10" t="s">
        <v>38</v>
      </c>
      <c r="C74" s="43" t="s">
        <v>271</v>
      </c>
      <c r="D74" s="38" t="s">
        <v>272</v>
      </c>
      <c r="E74" s="39" t="s">
        <v>30</v>
      </c>
      <c r="F74" s="38" t="s">
        <v>273</v>
      </c>
      <c r="G74" s="40">
        <v>94</v>
      </c>
      <c r="H74" s="39">
        <v>0</v>
      </c>
      <c r="I74" s="39">
        <v>94</v>
      </c>
      <c r="J74" s="39">
        <v>0</v>
      </c>
      <c r="K74" s="39">
        <v>0</v>
      </c>
      <c r="L74" s="63">
        <v>0</v>
      </c>
      <c r="M74" s="44">
        <v>102</v>
      </c>
      <c r="N74" s="44">
        <v>122</v>
      </c>
      <c r="O74" s="44">
        <v>124</v>
      </c>
      <c r="P74" s="19" t="str">
        <f t="shared" ref="P74:S74" si="63">IFERROR((L74/H74),"100%")</f>
        <v>100%</v>
      </c>
      <c r="Q74" s="19">
        <f t="shared" si="63"/>
        <v>1.0851063829787233</v>
      </c>
      <c r="R74" s="19" t="str">
        <f t="shared" si="63"/>
        <v>100%</v>
      </c>
      <c r="S74" s="19" t="str">
        <f t="shared" si="63"/>
        <v>100%</v>
      </c>
      <c r="T74" s="31">
        <f t="shared" si="5"/>
        <v>0</v>
      </c>
      <c r="U74" s="31">
        <f t="shared" si="6"/>
        <v>1.0851063829787233</v>
      </c>
      <c r="V74" s="19">
        <f t="shared" si="1"/>
        <v>2.3829787234042552</v>
      </c>
      <c r="W74" s="19">
        <f t="shared" si="2"/>
        <v>3.7021276595744679</v>
      </c>
      <c r="X74" s="47" t="s">
        <v>274</v>
      </c>
    </row>
    <row r="75" spans="1:24" ht="114" customHeight="1">
      <c r="B75" s="10" t="s">
        <v>38</v>
      </c>
      <c r="C75" s="43" t="s">
        <v>275</v>
      </c>
      <c r="D75" s="38" t="s">
        <v>276</v>
      </c>
      <c r="E75" s="39" t="s">
        <v>30</v>
      </c>
      <c r="F75" s="38" t="s">
        <v>277</v>
      </c>
      <c r="G75" s="40">
        <v>5</v>
      </c>
      <c r="H75" s="39">
        <v>1</v>
      </c>
      <c r="I75" s="39">
        <v>2</v>
      </c>
      <c r="J75" s="39">
        <v>1</v>
      </c>
      <c r="K75" s="39">
        <v>1</v>
      </c>
      <c r="L75" s="63">
        <v>8</v>
      </c>
      <c r="M75" s="44">
        <v>23</v>
      </c>
      <c r="N75" s="44">
        <v>13</v>
      </c>
      <c r="O75" s="44">
        <v>62</v>
      </c>
      <c r="P75" s="19">
        <f t="shared" ref="P75:S75" si="64">IFERROR((L75/H75),"100%")</f>
        <v>8</v>
      </c>
      <c r="Q75" s="19">
        <f t="shared" si="64"/>
        <v>11.5</v>
      </c>
      <c r="R75" s="19">
        <f t="shared" si="64"/>
        <v>13</v>
      </c>
      <c r="S75" s="19">
        <f t="shared" si="64"/>
        <v>62</v>
      </c>
      <c r="T75" s="31">
        <f t="shared" si="5"/>
        <v>1.6</v>
      </c>
      <c r="U75" s="31">
        <f t="shared" si="6"/>
        <v>6.2</v>
      </c>
      <c r="V75" s="19">
        <f t="shared" si="1"/>
        <v>8.8000000000000007</v>
      </c>
      <c r="W75" s="19">
        <f t="shared" si="2"/>
        <v>21.2</v>
      </c>
      <c r="X75" s="47" t="s">
        <v>278</v>
      </c>
    </row>
    <row r="76" spans="1:24" ht="132" customHeight="1">
      <c r="A76" s="64"/>
      <c r="B76" s="35" t="s">
        <v>279</v>
      </c>
      <c r="C76" s="35" t="s">
        <v>280</v>
      </c>
      <c r="D76" s="45" t="s">
        <v>281</v>
      </c>
      <c r="E76" s="36" t="s">
        <v>30</v>
      </c>
      <c r="F76" s="45" t="s">
        <v>282</v>
      </c>
      <c r="G76" s="29">
        <v>5000</v>
      </c>
      <c r="H76" s="29">
        <v>1250</v>
      </c>
      <c r="I76" s="29">
        <v>1250</v>
      </c>
      <c r="J76" s="29">
        <v>1250</v>
      </c>
      <c r="K76" s="29">
        <v>1250</v>
      </c>
      <c r="L76" s="29">
        <v>1911</v>
      </c>
      <c r="M76" s="65">
        <v>1974</v>
      </c>
      <c r="N76" s="65">
        <v>1868</v>
      </c>
      <c r="O76" s="65">
        <v>2035</v>
      </c>
      <c r="P76" s="19">
        <f t="shared" ref="P76:S76" si="65">IFERROR((L76/H76),"100%")</f>
        <v>1.5287999999999999</v>
      </c>
      <c r="Q76" s="19">
        <f t="shared" si="65"/>
        <v>1.5791999999999999</v>
      </c>
      <c r="R76" s="19">
        <f t="shared" si="65"/>
        <v>1.4944</v>
      </c>
      <c r="S76" s="19">
        <f t="shared" si="65"/>
        <v>1.6279999999999999</v>
      </c>
      <c r="T76" s="31">
        <f t="shared" si="5"/>
        <v>0.38219999999999998</v>
      </c>
      <c r="U76" s="31">
        <f t="shared" si="6"/>
        <v>0.77700000000000002</v>
      </c>
      <c r="V76" s="19">
        <f t="shared" si="1"/>
        <v>1.1506000000000001</v>
      </c>
      <c r="W76" s="19">
        <f t="shared" si="2"/>
        <v>1.5576000000000001</v>
      </c>
      <c r="X76" s="37" t="s">
        <v>283</v>
      </c>
    </row>
    <row r="77" spans="1:24" ht="141.75" customHeight="1">
      <c r="A77" s="64"/>
      <c r="B77" s="10" t="s">
        <v>38</v>
      </c>
      <c r="C77" s="43" t="s">
        <v>284</v>
      </c>
      <c r="D77" s="38" t="s">
        <v>285</v>
      </c>
      <c r="E77" s="39" t="s">
        <v>30</v>
      </c>
      <c r="F77" s="66" t="s">
        <v>286</v>
      </c>
      <c r="G77" s="40">
        <v>3000</v>
      </c>
      <c r="H77" s="40">
        <v>750</v>
      </c>
      <c r="I77" s="40">
        <v>750</v>
      </c>
      <c r="J77" s="40">
        <v>750</v>
      </c>
      <c r="K77" s="40">
        <v>750</v>
      </c>
      <c r="L77" s="40">
        <v>818</v>
      </c>
      <c r="M77" s="44">
        <v>1505</v>
      </c>
      <c r="N77" s="44">
        <v>1281</v>
      </c>
      <c r="O77" s="44">
        <v>760</v>
      </c>
      <c r="P77" s="19">
        <f t="shared" ref="P77:S77" si="66">IFERROR((L77/H77),"100%")</f>
        <v>1.0906666666666667</v>
      </c>
      <c r="Q77" s="19">
        <f t="shared" si="66"/>
        <v>2.0066666666666668</v>
      </c>
      <c r="R77" s="19">
        <f t="shared" si="66"/>
        <v>1.708</v>
      </c>
      <c r="S77" s="19">
        <f t="shared" si="66"/>
        <v>1.0133333333333334</v>
      </c>
      <c r="T77" s="31">
        <f t="shared" si="5"/>
        <v>0.27266666666666667</v>
      </c>
      <c r="U77" s="31">
        <f t="shared" si="6"/>
        <v>0.77433333333333332</v>
      </c>
      <c r="V77" s="19">
        <f t="shared" si="1"/>
        <v>1.2013333333333334</v>
      </c>
      <c r="W77" s="19">
        <f t="shared" si="2"/>
        <v>1.4546666666666668</v>
      </c>
      <c r="X77" s="46" t="s">
        <v>287</v>
      </c>
    </row>
    <row r="78" spans="1:24" ht="139.5" customHeight="1">
      <c r="A78" s="64"/>
      <c r="B78" s="10" t="s">
        <v>38</v>
      </c>
      <c r="C78" s="43" t="s">
        <v>288</v>
      </c>
      <c r="D78" s="38" t="s">
        <v>289</v>
      </c>
      <c r="E78" s="39" t="s">
        <v>30</v>
      </c>
      <c r="F78" s="66" t="s">
        <v>290</v>
      </c>
      <c r="G78" s="40">
        <v>1600</v>
      </c>
      <c r="H78" s="40">
        <v>400</v>
      </c>
      <c r="I78" s="40">
        <v>400</v>
      </c>
      <c r="J78" s="40">
        <v>400</v>
      </c>
      <c r="K78" s="40">
        <v>400</v>
      </c>
      <c r="L78" s="40">
        <v>427</v>
      </c>
      <c r="M78" s="44">
        <v>417</v>
      </c>
      <c r="N78" s="44">
        <v>583</v>
      </c>
      <c r="O78" s="44">
        <v>485</v>
      </c>
      <c r="P78" s="19">
        <f t="shared" ref="P78:S78" si="67">IFERROR((L78/H78),"100%")</f>
        <v>1.0674999999999999</v>
      </c>
      <c r="Q78" s="19">
        <f t="shared" si="67"/>
        <v>1.0425</v>
      </c>
      <c r="R78" s="19">
        <f t="shared" si="67"/>
        <v>1.4575</v>
      </c>
      <c r="S78" s="19">
        <f t="shared" si="67"/>
        <v>1.2124999999999999</v>
      </c>
      <c r="T78" s="31">
        <f t="shared" si="5"/>
        <v>0.26687499999999997</v>
      </c>
      <c r="U78" s="31">
        <f t="shared" si="6"/>
        <v>0.52749999999999997</v>
      </c>
      <c r="V78" s="19">
        <f t="shared" si="1"/>
        <v>0.89187499999999997</v>
      </c>
      <c r="W78" s="19">
        <f t="shared" si="2"/>
        <v>1.1950000000000001</v>
      </c>
      <c r="X78" s="46" t="s">
        <v>291</v>
      </c>
    </row>
    <row r="79" spans="1:24" ht="138.75" customHeight="1">
      <c r="A79" s="64"/>
      <c r="B79" s="10" t="s">
        <v>38</v>
      </c>
      <c r="C79" s="43" t="s">
        <v>292</v>
      </c>
      <c r="D79" s="38" t="s">
        <v>293</v>
      </c>
      <c r="E79" s="39" t="s">
        <v>30</v>
      </c>
      <c r="F79" s="66" t="s">
        <v>294</v>
      </c>
      <c r="G79" s="40">
        <v>7500</v>
      </c>
      <c r="H79" s="40">
        <v>1500</v>
      </c>
      <c r="I79" s="40">
        <v>2000</v>
      </c>
      <c r="J79" s="40">
        <v>2000</v>
      </c>
      <c r="K79" s="40">
        <v>2000</v>
      </c>
      <c r="L79" s="40">
        <v>1382</v>
      </c>
      <c r="M79" s="44">
        <v>2908</v>
      </c>
      <c r="N79" s="44">
        <v>1027</v>
      </c>
      <c r="O79" s="44">
        <v>2600</v>
      </c>
      <c r="P79" s="19">
        <f t="shared" ref="P79:S79" si="68">IFERROR((L79/H79),"100%")</f>
        <v>0.92133333333333334</v>
      </c>
      <c r="Q79" s="19">
        <f t="shared" si="68"/>
        <v>1.454</v>
      </c>
      <c r="R79" s="19">
        <f t="shared" si="68"/>
        <v>0.51349999999999996</v>
      </c>
      <c r="S79" s="19">
        <f t="shared" si="68"/>
        <v>1.3</v>
      </c>
      <c r="T79" s="31">
        <f t="shared" si="5"/>
        <v>0.18426666666666666</v>
      </c>
      <c r="U79" s="31">
        <f t="shared" si="6"/>
        <v>0.57199999999999995</v>
      </c>
      <c r="V79" s="19">
        <f t="shared" si="1"/>
        <v>0.7089333333333333</v>
      </c>
      <c r="W79" s="19">
        <f t="shared" si="2"/>
        <v>1.0556000000000001</v>
      </c>
      <c r="X79" s="46" t="s">
        <v>295</v>
      </c>
    </row>
    <row r="80" spans="1:24" ht="187.5" customHeight="1">
      <c r="A80" s="64"/>
      <c r="B80" s="10" t="s">
        <v>38</v>
      </c>
      <c r="C80" s="43" t="s">
        <v>296</v>
      </c>
      <c r="D80" s="38" t="s">
        <v>297</v>
      </c>
      <c r="E80" s="39" t="s">
        <v>30</v>
      </c>
      <c r="F80" s="66" t="s">
        <v>298</v>
      </c>
      <c r="G80" s="40">
        <v>80</v>
      </c>
      <c r="H80" s="40">
        <v>20</v>
      </c>
      <c r="I80" s="40">
        <v>20</v>
      </c>
      <c r="J80" s="40">
        <v>20</v>
      </c>
      <c r="K80" s="40">
        <v>20</v>
      </c>
      <c r="L80" s="40">
        <v>10</v>
      </c>
      <c r="M80" s="44">
        <v>20</v>
      </c>
      <c r="N80" s="44">
        <v>0</v>
      </c>
      <c r="O80" s="44">
        <v>0</v>
      </c>
      <c r="P80" s="19">
        <f t="shared" ref="P80:S80" si="69">IFERROR((L80/H80),"100%")</f>
        <v>0.5</v>
      </c>
      <c r="Q80" s="19">
        <f t="shared" si="69"/>
        <v>1</v>
      </c>
      <c r="R80" s="19">
        <f t="shared" si="69"/>
        <v>0</v>
      </c>
      <c r="S80" s="19">
        <f t="shared" si="69"/>
        <v>0</v>
      </c>
      <c r="T80" s="31">
        <f t="shared" si="5"/>
        <v>0.125</v>
      </c>
      <c r="U80" s="31">
        <f t="shared" si="6"/>
        <v>0.375</v>
      </c>
      <c r="V80" s="19">
        <f t="shared" si="1"/>
        <v>0.375</v>
      </c>
      <c r="W80" s="19">
        <f t="shared" si="2"/>
        <v>0.375</v>
      </c>
      <c r="X80" s="46" t="s">
        <v>299</v>
      </c>
    </row>
    <row r="81" spans="1:24" ht="156" customHeight="1">
      <c r="A81" s="64"/>
      <c r="B81" s="10" t="s">
        <v>38</v>
      </c>
      <c r="C81" s="43" t="s">
        <v>300</v>
      </c>
      <c r="D81" s="38" t="s">
        <v>301</v>
      </c>
      <c r="E81" s="39" t="s">
        <v>30</v>
      </c>
      <c r="F81" s="66" t="s">
        <v>302</v>
      </c>
      <c r="G81" s="40">
        <v>8000</v>
      </c>
      <c r="H81" s="40">
        <v>2000</v>
      </c>
      <c r="I81" s="40">
        <v>2000</v>
      </c>
      <c r="J81" s="40">
        <v>2000</v>
      </c>
      <c r="K81" s="40">
        <v>2000</v>
      </c>
      <c r="L81" s="40">
        <v>1911</v>
      </c>
      <c r="M81" s="44">
        <v>2742</v>
      </c>
      <c r="N81" s="44">
        <v>2412</v>
      </c>
      <c r="O81" s="44">
        <v>2308</v>
      </c>
      <c r="P81" s="19">
        <f t="shared" ref="P81:S81" si="70">IFERROR((L81/H81),"100%")</f>
        <v>0.95550000000000002</v>
      </c>
      <c r="Q81" s="19">
        <f t="shared" si="70"/>
        <v>1.371</v>
      </c>
      <c r="R81" s="19">
        <f t="shared" si="70"/>
        <v>1.206</v>
      </c>
      <c r="S81" s="19">
        <f t="shared" si="70"/>
        <v>1.1539999999999999</v>
      </c>
      <c r="T81" s="31">
        <f t="shared" si="5"/>
        <v>0.238875</v>
      </c>
      <c r="U81" s="31">
        <f t="shared" si="6"/>
        <v>0.58162499999999995</v>
      </c>
      <c r="V81" s="19">
        <f t="shared" si="1"/>
        <v>0.88312500000000005</v>
      </c>
      <c r="W81" s="19">
        <f t="shared" si="2"/>
        <v>1.1716249999999999</v>
      </c>
      <c r="X81" s="46" t="s">
        <v>303</v>
      </c>
    </row>
    <row r="82" spans="1:24" ht="132" customHeight="1">
      <c r="A82" s="64"/>
      <c r="B82" s="10" t="s">
        <v>38</v>
      </c>
      <c r="C82" s="43" t="s">
        <v>304</v>
      </c>
      <c r="D82" s="38" t="s">
        <v>305</v>
      </c>
      <c r="E82" s="39" t="s">
        <v>30</v>
      </c>
      <c r="F82" s="66" t="s">
        <v>306</v>
      </c>
      <c r="G82" s="40">
        <v>70</v>
      </c>
      <c r="H82" s="40">
        <v>17</v>
      </c>
      <c r="I82" s="40">
        <v>17</v>
      </c>
      <c r="J82" s="40">
        <v>18</v>
      </c>
      <c r="K82" s="40">
        <v>18</v>
      </c>
      <c r="L82" s="40">
        <v>20</v>
      </c>
      <c r="M82" s="44">
        <v>28</v>
      </c>
      <c r="N82" s="44">
        <v>36</v>
      </c>
      <c r="O82" s="44">
        <v>48</v>
      </c>
      <c r="P82" s="19">
        <f t="shared" ref="P82:S82" si="71">IFERROR((L82/H82),"100%")</f>
        <v>1.1764705882352942</v>
      </c>
      <c r="Q82" s="19">
        <f t="shared" si="71"/>
        <v>1.6470588235294117</v>
      </c>
      <c r="R82" s="19">
        <f t="shared" si="71"/>
        <v>2</v>
      </c>
      <c r="S82" s="19">
        <f t="shared" si="71"/>
        <v>2.6666666666666665</v>
      </c>
      <c r="T82" s="31">
        <f t="shared" si="5"/>
        <v>0.2857142857142857</v>
      </c>
      <c r="U82" s="31">
        <f t="shared" si="6"/>
        <v>0.68571428571428572</v>
      </c>
      <c r="V82" s="19">
        <f t="shared" si="1"/>
        <v>1.2</v>
      </c>
      <c r="W82" s="19">
        <f t="shared" si="2"/>
        <v>1.8857142857142857</v>
      </c>
      <c r="X82" s="46" t="s">
        <v>307</v>
      </c>
    </row>
    <row r="83" spans="1:24" ht="86.25" customHeight="1">
      <c r="A83" s="64"/>
      <c r="B83" s="10" t="s">
        <v>38</v>
      </c>
      <c r="C83" s="43" t="s">
        <v>308</v>
      </c>
      <c r="D83" s="38" t="s">
        <v>309</v>
      </c>
      <c r="E83" s="39" t="s">
        <v>30</v>
      </c>
      <c r="F83" s="66" t="s">
        <v>310</v>
      </c>
      <c r="G83" s="40">
        <v>70</v>
      </c>
      <c r="H83" s="40">
        <v>17</v>
      </c>
      <c r="I83" s="40">
        <v>17</v>
      </c>
      <c r="J83" s="40">
        <v>18</v>
      </c>
      <c r="K83" s="40">
        <v>18</v>
      </c>
      <c r="L83" s="40">
        <v>0</v>
      </c>
      <c r="M83" s="44">
        <v>0</v>
      </c>
      <c r="N83" s="44">
        <v>0</v>
      </c>
      <c r="O83" s="44">
        <v>0</v>
      </c>
      <c r="P83" s="19">
        <f t="shared" ref="P83:S83" si="72">IFERROR((L83/H83),"100%")</f>
        <v>0</v>
      </c>
      <c r="Q83" s="19">
        <f t="shared" si="72"/>
        <v>0</v>
      </c>
      <c r="R83" s="19">
        <f t="shared" si="72"/>
        <v>0</v>
      </c>
      <c r="S83" s="19">
        <f t="shared" si="72"/>
        <v>0</v>
      </c>
      <c r="T83" s="31">
        <f t="shared" si="5"/>
        <v>0</v>
      </c>
      <c r="U83" s="31">
        <f t="shared" si="6"/>
        <v>0</v>
      </c>
      <c r="V83" s="19">
        <f t="shared" si="1"/>
        <v>0</v>
      </c>
      <c r="W83" s="19">
        <f t="shared" si="2"/>
        <v>0</v>
      </c>
      <c r="X83" s="47" t="s">
        <v>311</v>
      </c>
    </row>
    <row r="84" spans="1:24" ht="109.5" customHeight="1">
      <c r="B84" s="35" t="s">
        <v>312</v>
      </c>
      <c r="C84" s="35" t="s">
        <v>313</v>
      </c>
      <c r="D84" s="45" t="s">
        <v>314</v>
      </c>
      <c r="E84" s="36" t="s">
        <v>30</v>
      </c>
      <c r="F84" s="45" t="s">
        <v>315</v>
      </c>
      <c r="G84" s="29">
        <v>40</v>
      </c>
      <c r="H84" s="52">
        <v>10</v>
      </c>
      <c r="I84" s="52">
        <v>10</v>
      </c>
      <c r="J84" s="52">
        <v>10</v>
      </c>
      <c r="K84" s="52">
        <v>10</v>
      </c>
      <c r="L84" s="62">
        <v>10</v>
      </c>
      <c r="M84" s="52">
        <v>8</v>
      </c>
      <c r="N84" s="52">
        <v>9</v>
      </c>
      <c r="O84" s="52">
        <v>10</v>
      </c>
      <c r="P84" s="19">
        <f t="shared" ref="P84:S84" si="73">IFERROR((L84/H84),"100%")</f>
        <v>1</v>
      </c>
      <c r="Q84" s="19">
        <f t="shared" si="73"/>
        <v>0.8</v>
      </c>
      <c r="R84" s="19">
        <f t="shared" si="73"/>
        <v>0.9</v>
      </c>
      <c r="S84" s="19">
        <f t="shared" si="73"/>
        <v>1</v>
      </c>
      <c r="T84" s="31">
        <f t="shared" si="5"/>
        <v>0.25</v>
      </c>
      <c r="U84" s="31">
        <f t="shared" si="6"/>
        <v>0.45</v>
      </c>
      <c r="V84" s="19">
        <f t="shared" si="1"/>
        <v>0.67500000000000004</v>
      </c>
      <c r="W84" s="19">
        <f t="shared" si="2"/>
        <v>0.92500000000000004</v>
      </c>
      <c r="X84" s="32" t="s">
        <v>316</v>
      </c>
    </row>
    <row r="85" spans="1:24" ht="83.25" customHeight="1">
      <c r="B85" s="10" t="s">
        <v>38</v>
      </c>
      <c r="C85" s="43" t="s">
        <v>317</v>
      </c>
      <c r="D85" s="38" t="s">
        <v>318</v>
      </c>
      <c r="E85" s="39" t="s">
        <v>30</v>
      </c>
      <c r="F85" s="38" t="s">
        <v>319</v>
      </c>
      <c r="G85" s="40">
        <v>400</v>
      </c>
      <c r="H85" s="54">
        <v>100</v>
      </c>
      <c r="I85" s="54">
        <v>100</v>
      </c>
      <c r="J85" s="54">
        <v>100</v>
      </c>
      <c r="K85" s="54">
        <v>100</v>
      </c>
      <c r="L85" s="63">
        <v>136</v>
      </c>
      <c r="M85" s="54">
        <v>100</v>
      </c>
      <c r="N85" s="54">
        <v>127</v>
      </c>
      <c r="O85" s="54">
        <v>142</v>
      </c>
      <c r="P85" s="19">
        <f t="shared" ref="P85:S85" si="74">IFERROR((L85/H85),"100%")</f>
        <v>1.36</v>
      </c>
      <c r="Q85" s="19">
        <f t="shared" si="74"/>
        <v>1</v>
      </c>
      <c r="R85" s="19">
        <f t="shared" si="74"/>
        <v>1.27</v>
      </c>
      <c r="S85" s="19">
        <f t="shared" si="74"/>
        <v>1.42</v>
      </c>
      <c r="T85" s="31">
        <f t="shared" si="5"/>
        <v>0.34</v>
      </c>
      <c r="U85" s="31">
        <f t="shared" si="6"/>
        <v>0.59</v>
      </c>
      <c r="V85" s="19">
        <f t="shared" si="1"/>
        <v>0.90749999999999997</v>
      </c>
      <c r="W85" s="19">
        <f t="shared" si="2"/>
        <v>1.2625</v>
      </c>
      <c r="X85" s="47" t="s">
        <v>320</v>
      </c>
    </row>
    <row r="86" spans="1:24" ht="114" customHeight="1">
      <c r="B86" s="10" t="s">
        <v>38</v>
      </c>
      <c r="C86" s="43" t="s">
        <v>321</v>
      </c>
      <c r="D86" s="38" t="s">
        <v>322</v>
      </c>
      <c r="E86" s="39" t="s">
        <v>30</v>
      </c>
      <c r="F86" s="38" t="s">
        <v>323</v>
      </c>
      <c r="G86" s="40">
        <v>10</v>
      </c>
      <c r="H86" s="54">
        <v>3</v>
      </c>
      <c r="I86" s="54">
        <v>2</v>
      </c>
      <c r="J86" s="54">
        <v>3</v>
      </c>
      <c r="K86" s="54">
        <v>2</v>
      </c>
      <c r="L86" s="63">
        <v>0</v>
      </c>
      <c r="M86" s="54">
        <v>0</v>
      </c>
      <c r="N86" s="54">
        <v>0</v>
      </c>
      <c r="O86" s="54">
        <v>0</v>
      </c>
      <c r="P86" s="19">
        <f t="shared" ref="P86:S86" si="75">IFERROR((L86/H86),"100%")</f>
        <v>0</v>
      </c>
      <c r="Q86" s="19">
        <f t="shared" si="75"/>
        <v>0</v>
      </c>
      <c r="R86" s="19">
        <f t="shared" si="75"/>
        <v>0</v>
      </c>
      <c r="S86" s="19">
        <f t="shared" si="75"/>
        <v>0</v>
      </c>
      <c r="T86" s="31">
        <f t="shared" si="5"/>
        <v>0</v>
      </c>
      <c r="U86" s="31">
        <f t="shared" si="6"/>
        <v>0</v>
      </c>
      <c r="V86" s="19">
        <f t="shared" si="1"/>
        <v>0</v>
      </c>
      <c r="W86" s="19">
        <f t="shared" si="2"/>
        <v>0</v>
      </c>
      <c r="X86" s="47" t="s">
        <v>324</v>
      </c>
    </row>
    <row r="87" spans="1:24" ht="94.5" customHeight="1">
      <c r="B87" s="10" t="s">
        <v>38</v>
      </c>
      <c r="C87" s="43" t="s">
        <v>325</v>
      </c>
      <c r="D87" s="38" t="s">
        <v>326</v>
      </c>
      <c r="E87" s="39" t="s">
        <v>30</v>
      </c>
      <c r="F87" s="38" t="s">
        <v>327</v>
      </c>
      <c r="G87" s="40">
        <v>114</v>
      </c>
      <c r="H87" s="54">
        <v>28</v>
      </c>
      <c r="I87" s="54">
        <v>28</v>
      </c>
      <c r="J87" s="54">
        <v>29</v>
      </c>
      <c r="K87" s="54">
        <v>29</v>
      </c>
      <c r="L87" s="63">
        <v>49</v>
      </c>
      <c r="M87" s="54">
        <v>26</v>
      </c>
      <c r="N87" s="54">
        <v>24</v>
      </c>
      <c r="O87" s="54">
        <v>27</v>
      </c>
      <c r="P87" s="19">
        <f t="shared" ref="P87:S87" si="76">IFERROR((L87/H87),"100%")</f>
        <v>1.75</v>
      </c>
      <c r="Q87" s="19">
        <f t="shared" si="76"/>
        <v>0.9285714285714286</v>
      </c>
      <c r="R87" s="19">
        <f t="shared" si="76"/>
        <v>0.82758620689655171</v>
      </c>
      <c r="S87" s="19">
        <f t="shared" si="76"/>
        <v>0.93103448275862066</v>
      </c>
      <c r="T87" s="31">
        <f t="shared" si="5"/>
        <v>0.42982456140350878</v>
      </c>
      <c r="U87" s="31">
        <f t="shared" si="6"/>
        <v>0.65789473684210531</v>
      </c>
      <c r="V87" s="19">
        <f t="shared" si="1"/>
        <v>0.86842105263157898</v>
      </c>
      <c r="W87" s="19">
        <f t="shared" si="2"/>
        <v>1.1052631578947369</v>
      </c>
      <c r="X87" s="47" t="s">
        <v>328</v>
      </c>
    </row>
    <row r="88" spans="1:24" ht="129" customHeight="1">
      <c r="B88" s="10" t="s">
        <v>38</v>
      </c>
      <c r="C88" s="43" t="s">
        <v>329</v>
      </c>
      <c r="D88" s="38" t="s">
        <v>330</v>
      </c>
      <c r="E88" s="39" t="s">
        <v>30</v>
      </c>
      <c r="F88" s="38" t="s">
        <v>331</v>
      </c>
      <c r="G88" s="40">
        <v>40</v>
      </c>
      <c r="H88" s="54">
        <v>10</v>
      </c>
      <c r="I88" s="54">
        <v>10</v>
      </c>
      <c r="J88" s="54">
        <v>10</v>
      </c>
      <c r="K88" s="54">
        <v>10</v>
      </c>
      <c r="L88" s="63">
        <v>10</v>
      </c>
      <c r="M88" s="54">
        <v>8</v>
      </c>
      <c r="N88" s="54">
        <v>9</v>
      </c>
      <c r="O88" s="54">
        <v>10</v>
      </c>
      <c r="P88" s="19">
        <f t="shared" ref="P88:S88" si="77">IFERROR((L88/H88),"100%")</f>
        <v>1</v>
      </c>
      <c r="Q88" s="19">
        <f t="shared" si="77"/>
        <v>0.8</v>
      </c>
      <c r="R88" s="19">
        <f t="shared" si="77"/>
        <v>0.9</v>
      </c>
      <c r="S88" s="19">
        <f t="shared" si="77"/>
        <v>1</v>
      </c>
      <c r="T88" s="31">
        <f t="shared" si="5"/>
        <v>0.25</v>
      </c>
      <c r="U88" s="31">
        <f t="shared" si="6"/>
        <v>0.45</v>
      </c>
      <c r="V88" s="19">
        <f t="shared" si="1"/>
        <v>0.67500000000000004</v>
      </c>
      <c r="W88" s="19">
        <f t="shared" si="2"/>
        <v>0.92500000000000004</v>
      </c>
      <c r="X88" s="47" t="s">
        <v>332</v>
      </c>
    </row>
    <row r="89" spans="1:24" ht="129.75" customHeight="1">
      <c r="B89" s="10" t="s">
        <v>38</v>
      </c>
      <c r="C89" s="43" t="s">
        <v>333</v>
      </c>
      <c r="D89" s="38" t="s">
        <v>334</v>
      </c>
      <c r="E89" s="39" t="s">
        <v>30</v>
      </c>
      <c r="F89" s="38" t="s">
        <v>335</v>
      </c>
      <c r="G89" s="40">
        <v>90</v>
      </c>
      <c r="H89" s="54">
        <v>20</v>
      </c>
      <c r="I89" s="54">
        <v>25</v>
      </c>
      <c r="J89" s="54">
        <v>20</v>
      </c>
      <c r="K89" s="54">
        <v>25</v>
      </c>
      <c r="L89" s="63">
        <v>33</v>
      </c>
      <c r="M89" s="54">
        <v>32</v>
      </c>
      <c r="N89" s="54">
        <v>27</v>
      </c>
      <c r="O89" s="54">
        <v>30</v>
      </c>
      <c r="P89" s="19">
        <f t="shared" ref="P89:S89" si="78">IFERROR((L89/H89),"100%")</f>
        <v>1.65</v>
      </c>
      <c r="Q89" s="19">
        <f t="shared" si="78"/>
        <v>1.28</v>
      </c>
      <c r="R89" s="19">
        <f t="shared" si="78"/>
        <v>1.35</v>
      </c>
      <c r="S89" s="19">
        <f t="shared" si="78"/>
        <v>1.2</v>
      </c>
      <c r="T89" s="31">
        <f t="shared" si="5"/>
        <v>0.36666666666666664</v>
      </c>
      <c r="U89" s="31">
        <f t="shared" si="6"/>
        <v>0.72222222222222221</v>
      </c>
      <c r="V89" s="19">
        <f t="shared" si="1"/>
        <v>1.0222222222222221</v>
      </c>
      <c r="W89" s="19">
        <f t="shared" si="2"/>
        <v>1.3555555555555556</v>
      </c>
      <c r="X89" s="47" t="s">
        <v>336</v>
      </c>
    </row>
    <row r="90" spans="1:24" ht="134.25" customHeight="1">
      <c r="B90" s="34" t="s">
        <v>337</v>
      </c>
      <c r="C90" s="67" t="s">
        <v>338</v>
      </c>
      <c r="D90" s="34" t="s">
        <v>339</v>
      </c>
      <c r="E90" s="34" t="s">
        <v>340</v>
      </c>
      <c r="F90" s="35" t="s">
        <v>341</v>
      </c>
      <c r="G90" s="29">
        <v>2500</v>
      </c>
      <c r="H90" s="29">
        <v>625</v>
      </c>
      <c r="I90" s="29">
        <v>625</v>
      </c>
      <c r="J90" s="29">
        <v>625</v>
      </c>
      <c r="K90" s="29">
        <v>625</v>
      </c>
      <c r="L90" s="29">
        <v>775</v>
      </c>
      <c r="M90" s="29">
        <v>260</v>
      </c>
      <c r="N90" s="29">
        <v>10</v>
      </c>
      <c r="O90" s="29">
        <v>6</v>
      </c>
      <c r="P90" s="19">
        <f t="shared" ref="P90:S90" si="79">IFERROR((L90/H90),"100%")</f>
        <v>1.24</v>
      </c>
      <c r="Q90" s="19">
        <f t="shared" si="79"/>
        <v>0.41599999999999998</v>
      </c>
      <c r="R90" s="19">
        <f t="shared" si="79"/>
        <v>1.6E-2</v>
      </c>
      <c r="S90" s="19">
        <f t="shared" si="79"/>
        <v>9.5999999999999992E-3</v>
      </c>
      <c r="T90" s="31">
        <f t="shared" si="5"/>
        <v>0.31</v>
      </c>
      <c r="U90" s="31">
        <f t="shared" si="6"/>
        <v>0.41399999999999998</v>
      </c>
      <c r="V90" s="19">
        <f t="shared" si="1"/>
        <v>0.41799999999999998</v>
      </c>
      <c r="W90" s="19">
        <f t="shared" si="2"/>
        <v>0.4204</v>
      </c>
      <c r="X90" s="37" t="s">
        <v>342</v>
      </c>
    </row>
    <row r="91" spans="1:24" ht="103.5" customHeight="1">
      <c r="B91" s="10" t="s">
        <v>38</v>
      </c>
      <c r="C91" s="38" t="s">
        <v>343</v>
      </c>
      <c r="D91" s="43" t="s">
        <v>344</v>
      </c>
      <c r="E91" s="39" t="s">
        <v>30</v>
      </c>
      <c r="F91" s="43" t="s">
        <v>345</v>
      </c>
      <c r="G91" s="40">
        <v>120</v>
      </c>
      <c r="H91" s="40">
        <v>40</v>
      </c>
      <c r="I91" s="40">
        <v>30</v>
      </c>
      <c r="J91" s="40">
        <v>30</v>
      </c>
      <c r="K91" s="40">
        <v>20</v>
      </c>
      <c r="L91" s="40">
        <v>41</v>
      </c>
      <c r="M91" s="40">
        <v>12</v>
      </c>
      <c r="N91" s="40">
        <v>9</v>
      </c>
      <c r="O91" s="40">
        <v>11</v>
      </c>
      <c r="P91" s="19">
        <f t="shared" ref="P91:S91" si="80">IFERROR((L91/H91),"100%")</f>
        <v>1.0249999999999999</v>
      </c>
      <c r="Q91" s="19">
        <f t="shared" si="80"/>
        <v>0.4</v>
      </c>
      <c r="R91" s="19">
        <f t="shared" si="80"/>
        <v>0.3</v>
      </c>
      <c r="S91" s="19">
        <f t="shared" si="80"/>
        <v>0.55000000000000004</v>
      </c>
      <c r="T91" s="31">
        <f t="shared" si="5"/>
        <v>0.34166666666666667</v>
      </c>
      <c r="U91" s="31">
        <f t="shared" si="6"/>
        <v>0.44166666666666665</v>
      </c>
      <c r="V91" s="19">
        <f t="shared" si="1"/>
        <v>0.51666666666666672</v>
      </c>
      <c r="W91" s="19">
        <f t="shared" si="2"/>
        <v>0.60833333333333328</v>
      </c>
      <c r="X91" s="46" t="s">
        <v>346</v>
      </c>
    </row>
    <row r="92" spans="1:24" ht="91.5" customHeight="1">
      <c r="B92" s="10" t="s">
        <v>38</v>
      </c>
      <c r="C92" s="38" t="s">
        <v>347</v>
      </c>
      <c r="D92" s="43" t="s">
        <v>348</v>
      </c>
      <c r="E92" s="39" t="s">
        <v>30</v>
      </c>
      <c r="F92" s="43" t="s">
        <v>349</v>
      </c>
      <c r="G92" s="40">
        <v>15</v>
      </c>
      <c r="H92" s="40">
        <v>4</v>
      </c>
      <c r="I92" s="40">
        <v>4</v>
      </c>
      <c r="J92" s="40">
        <v>4</v>
      </c>
      <c r="K92" s="40">
        <v>3</v>
      </c>
      <c r="L92" s="40">
        <v>1</v>
      </c>
      <c r="M92" s="40">
        <v>3</v>
      </c>
      <c r="N92" s="40">
        <v>5</v>
      </c>
      <c r="O92" s="40">
        <v>0</v>
      </c>
      <c r="P92" s="19">
        <f t="shared" ref="P92:S92" si="81">IFERROR((L92/H92),"100%")</f>
        <v>0.25</v>
      </c>
      <c r="Q92" s="19">
        <f t="shared" si="81"/>
        <v>0.75</v>
      </c>
      <c r="R92" s="19">
        <f t="shared" si="81"/>
        <v>1.25</v>
      </c>
      <c r="S92" s="19">
        <f t="shared" si="81"/>
        <v>0</v>
      </c>
      <c r="T92" s="31">
        <f t="shared" si="5"/>
        <v>6.6666666666666666E-2</v>
      </c>
      <c r="U92" s="31">
        <f t="shared" si="6"/>
        <v>0.26666666666666666</v>
      </c>
      <c r="V92" s="19">
        <f t="shared" si="1"/>
        <v>0.6</v>
      </c>
      <c r="W92" s="19">
        <f t="shared" si="2"/>
        <v>0.6</v>
      </c>
      <c r="X92" s="46" t="s">
        <v>350</v>
      </c>
    </row>
    <row r="93" spans="1:24" ht="85.5" customHeight="1">
      <c r="B93" s="10" t="s">
        <v>38</v>
      </c>
      <c r="C93" s="38" t="s">
        <v>351</v>
      </c>
      <c r="D93" s="43" t="s">
        <v>352</v>
      </c>
      <c r="E93" s="39" t="s">
        <v>30</v>
      </c>
      <c r="F93" s="43" t="s">
        <v>353</v>
      </c>
      <c r="G93" s="40">
        <v>545</v>
      </c>
      <c r="H93" s="40">
        <v>300</v>
      </c>
      <c r="I93" s="40">
        <v>100</v>
      </c>
      <c r="J93" s="40">
        <v>100</v>
      </c>
      <c r="K93" s="40">
        <v>45</v>
      </c>
      <c r="L93" s="40">
        <v>309</v>
      </c>
      <c r="M93" s="40">
        <v>0</v>
      </c>
      <c r="N93" s="40">
        <v>0</v>
      </c>
      <c r="O93" s="40">
        <v>0</v>
      </c>
      <c r="P93" s="19">
        <f t="shared" ref="P93:S93" si="82">IFERROR((L93/H93),"100%")</f>
        <v>1.03</v>
      </c>
      <c r="Q93" s="19">
        <f t="shared" si="82"/>
        <v>0</v>
      </c>
      <c r="R93" s="19">
        <f t="shared" si="82"/>
        <v>0</v>
      </c>
      <c r="S93" s="19">
        <f t="shared" si="82"/>
        <v>0</v>
      </c>
      <c r="T93" s="31">
        <f t="shared" si="5"/>
        <v>0.56697247706422016</v>
      </c>
      <c r="U93" s="31">
        <f t="shared" si="6"/>
        <v>0.56697247706422016</v>
      </c>
      <c r="V93" s="19">
        <f t="shared" si="1"/>
        <v>0.56697247706422016</v>
      </c>
      <c r="W93" s="19">
        <f t="shared" si="2"/>
        <v>0.56697247706422016</v>
      </c>
      <c r="X93" s="46" t="s">
        <v>354</v>
      </c>
    </row>
    <row r="94" spans="1:24" ht="96" customHeight="1">
      <c r="B94" s="10" t="s">
        <v>38</v>
      </c>
      <c r="C94" s="38" t="s">
        <v>355</v>
      </c>
      <c r="D94" s="43" t="s">
        <v>356</v>
      </c>
      <c r="E94" s="39" t="s">
        <v>30</v>
      </c>
      <c r="F94" s="43" t="s">
        <v>357</v>
      </c>
      <c r="G94" s="40">
        <v>120</v>
      </c>
      <c r="H94" s="40">
        <v>30</v>
      </c>
      <c r="I94" s="40">
        <v>30</v>
      </c>
      <c r="J94" s="40">
        <v>30</v>
      </c>
      <c r="K94" s="40">
        <v>30</v>
      </c>
      <c r="L94" s="40">
        <v>8</v>
      </c>
      <c r="M94" s="40">
        <v>5</v>
      </c>
      <c r="N94" s="40">
        <v>489</v>
      </c>
      <c r="O94" s="40">
        <v>489</v>
      </c>
      <c r="P94" s="19">
        <f t="shared" ref="P94:S94" si="83">IFERROR((L94/H94),"100%")</f>
        <v>0.26666666666666666</v>
      </c>
      <c r="Q94" s="19">
        <f t="shared" si="83"/>
        <v>0.16666666666666666</v>
      </c>
      <c r="R94" s="19">
        <f t="shared" si="83"/>
        <v>16.3</v>
      </c>
      <c r="S94" s="19">
        <f t="shared" si="83"/>
        <v>16.3</v>
      </c>
      <c r="T94" s="31">
        <f t="shared" si="5"/>
        <v>6.6666666666666666E-2</v>
      </c>
      <c r="U94" s="31">
        <f t="shared" si="6"/>
        <v>0.10833333333333334</v>
      </c>
      <c r="V94" s="19">
        <f t="shared" si="1"/>
        <v>4.1833333333333336</v>
      </c>
      <c r="W94" s="19">
        <f t="shared" si="2"/>
        <v>8.2583333333333329</v>
      </c>
      <c r="X94" s="46" t="s">
        <v>358</v>
      </c>
    </row>
    <row r="95" spans="1:24" ht="99" customHeight="1">
      <c r="B95" s="10" t="s">
        <v>38</v>
      </c>
      <c r="C95" s="38" t="s">
        <v>359</v>
      </c>
      <c r="D95" s="43" t="s">
        <v>360</v>
      </c>
      <c r="E95" s="39" t="s">
        <v>30</v>
      </c>
      <c r="F95" s="43" t="s">
        <v>361</v>
      </c>
      <c r="G95" s="40">
        <v>40</v>
      </c>
      <c r="H95" s="40">
        <v>10</v>
      </c>
      <c r="I95" s="40">
        <v>10</v>
      </c>
      <c r="J95" s="40">
        <v>10</v>
      </c>
      <c r="K95" s="40">
        <v>10</v>
      </c>
      <c r="L95" s="40">
        <v>1</v>
      </c>
      <c r="M95" s="40">
        <v>0</v>
      </c>
      <c r="N95" s="40">
        <v>1</v>
      </c>
      <c r="O95" s="40">
        <v>2</v>
      </c>
      <c r="P95" s="19">
        <f t="shared" ref="P95:S95" si="84">IFERROR((L95/H95),"100%")</f>
        <v>0.1</v>
      </c>
      <c r="Q95" s="19">
        <f t="shared" si="84"/>
        <v>0</v>
      </c>
      <c r="R95" s="19">
        <f t="shared" si="84"/>
        <v>0.1</v>
      </c>
      <c r="S95" s="19">
        <f t="shared" si="84"/>
        <v>0.2</v>
      </c>
      <c r="T95" s="31">
        <f t="shared" si="5"/>
        <v>2.5000000000000001E-2</v>
      </c>
      <c r="U95" s="31">
        <f t="shared" si="6"/>
        <v>2.5000000000000001E-2</v>
      </c>
      <c r="V95" s="19">
        <f t="shared" si="1"/>
        <v>0.05</v>
      </c>
      <c r="W95" s="19">
        <f t="shared" si="2"/>
        <v>0.1</v>
      </c>
      <c r="X95" s="46" t="s">
        <v>362</v>
      </c>
    </row>
    <row r="96" spans="1:24" ht="112.5" customHeight="1">
      <c r="B96" s="10" t="s">
        <v>38</v>
      </c>
      <c r="C96" s="38" t="s">
        <v>363</v>
      </c>
      <c r="D96" s="43" t="s">
        <v>364</v>
      </c>
      <c r="E96" s="39" t="s">
        <v>30</v>
      </c>
      <c r="F96" s="43" t="s">
        <v>365</v>
      </c>
      <c r="G96" s="40">
        <v>120</v>
      </c>
      <c r="H96" s="40">
        <v>40</v>
      </c>
      <c r="I96" s="40">
        <v>30</v>
      </c>
      <c r="J96" s="40">
        <v>30</v>
      </c>
      <c r="K96" s="40">
        <v>20</v>
      </c>
      <c r="L96" s="40">
        <v>41</v>
      </c>
      <c r="M96" s="40">
        <v>7</v>
      </c>
      <c r="N96" s="40">
        <v>14</v>
      </c>
      <c r="O96" s="40">
        <v>11</v>
      </c>
      <c r="P96" s="19">
        <f t="shared" ref="P96:S96" si="85">IFERROR((L96/H96),"100%")</f>
        <v>1.0249999999999999</v>
      </c>
      <c r="Q96" s="19">
        <f t="shared" si="85"/>
        <v>0.23333333333333334</v>
      </c>
      <c r="R96" s="19">
        <f t="shared" si="85"/>
        <v>0.46666666666666667</v>
      </c>
      <c r="S96" s="19">
        <f t="shared" si="85"/>
        <v>0.55000000000000004</v>
      </c>
      <c r="T96" s="31">
        <f t="shared" si="5"/>
        <v>0.34166666666666667</v>
      </c>
      <c r="U96" s="31">
        <f t="shared" si="6"/>
        <v>0.4</v>
      </c>
      <c r="V96" s="19">
        <f t="shared" si="1"/>
        <v>0.51666666666666672</v>
      </c>
      <c r="W96" s="19">
        <f t="shared" si="2"/>
        <v>0.60833333333333328</v>
      </c>
      <c r="X96" s="46" t="s">
        <v>366</v>
      </c>
    </row>
    <row r="97" spans="2:24" ht="98.25" customHeight="1">
      <c r="B97" s="10" t="s">
        <v>38</v>
      </c>
      <c r="C97" s="38" t="s">
        <v>367</v>
      </c>
      <c r="D97" s="43" t="s">
        <v>368</v>
      </c>
      <c r="E97" s="39" t="s">
        <v>30</v>
      </c>
      <c r="F97" s="43" t="s">
        <v>369</v>
      </c>
      <c r="G97" s="40">
        <v>120</v>
      </c>
      <c r="H97" s="40">
        <v>30</v>
      </c>
      <c r="I97" s="40">
        <v>30</v>
      </c>
      <c r="J97" s="40">
        <v>30</v>
      </c>
      <c r="K97" s="40">
        <v>30</v>
      </c>
      <c r="L97" s="40">
        <v>4</v>
      </c>
      <c r="M97" s="40">
        <v>0</v>
      </c>
      <c r="N97" s="40">
        <v>0</v>
      </c>
      <c r="O97" s="40">
        <v>0</v>
      </c>
      <c r="P97" s="19">
        <f t="shared" ref="P97:S97" si="86">IFERROR((L97/H97),"100%")</f>
        <v>0.13333333333333333</v>
      </c>
      <c r="Q97" s="19">
        <f t="shared" si="86"/>
        <v>0</v>
      </c>
      <c r="R97" s="19">
        <f t="shared" si="86"/>
        <v>0</v>
      </c>
      <c r="S97" s="19">
        <f t="shared" si="86"/>
        <v>0</v>
      </c>
      <c r="T97" s="31">
        <f t="shared" si="5"/>
        <v>3.3333333333333333E-2</v>
      </c>
      <c r="U97" s="31">
        <f t="shared" si="6"/>
        <v>3.3333333333333333E-2</v>
      </c>
      <c r="V97" s="19">
        <f t="shared" si="1"/>
        <v>3.3333333333333333E-2</v>
      </c>
      <c r="W97" s="19">
        <f t="shared" si="2"/>
        <v>3.3333333333333333E-2</v>
      </c>
      <c r="X97" s="46" t="s">
        <v>370</v>
      </c>
    </row>
    <row r="98" spans="2:24" ht="96" customHeight="1">
      <c r="B98" s="10" t="s">
        <v>38</v>
      </c>
      <c r="C98" s="38" t="s">
        <v>371</v>
      </c>
      <c r="D98" s="43" t="s">
        <v>372</v>
      </c>
      <c r="E98" s="39" t="s">
        <v>30</v>
      </c>
      <c r="F98" s="43" t="s">
        <v>373</v>
      </c>
      <c r="G98" s="40">
        <v>200</v>
      </c>
      <c r="H98" s="40">
        <v>50</v>
      </c>
      <c r="I98" s="40">
        <v>50</v>
      </c>
      <c r="J98" s="40">
        <v>50</v>
      </c>
      <c r="K98" s="40">
        <v>50</v>
      </c>
      <c r="L98" s="40">
        <v>16</v>
      </c>
      <c r="M98" s="40">
        <v>30</v>
      </c>
      <c r="N98" s="40">
        <v>42</v>
      </c>
      <c r="O98" s="40">
        <v>15</v>
      </c>
      <c r="P98" s="19">
        <f t="shared" ref="P98:S98" si="87">IFERROR((L98/H98),"100%")</f>
        <v>0.32</v>
      </c>
      <c r="Q98" s="19">
        <f t="shared" si="87"/>
        <v>0.6</v>
      </c>
      <c r="R98" s="19">
        <f t="shared" si="87"/>
        <v>0.84</v>
      </c>
      <c r="S98" s="19">
        <f t="shared" si="87"/>
        <v>0.3</v>
      </c>
      <c r="T98" s="31">
        <f t="shared" si="5"/>
        <v>0.08</v>
      </c>
      <c r="U98" s="31">
        <f t="shared" si="6"/>
        <v>0.23</v>
      </c>
      <c r="V98" s="19">
        <f t="shared" si="1"/>
        <v>0.44</v>
      </c>
      <c r="W98" s="19">
        <f t="shared" si="2"/>
        <v>0.51500000000000001</v>
      </c>
      <c r="X98" s="46" t="s">
        <v>374</v>
      </c>
    </row>
    <row r="99" spans="2:24" ht="96.75" customHeight="1">
      <c r="B99" s="10" t="s">
        <v>38</v>
      </c>
      <c r="C99" s="38" t="s">
        <v>375</v>
      </c>
      <c r="D99" s="43" t="s">
        <v>376</v>
      </c>
      <c r="E99" s="39" t="s">
        <v>30</v>
      </c>
      <c r="F99" s="43" t="s">
        <v>377</v>
      </c>
      <c r="G99" s="40">
        <v>5</v>
      </c>
      <c r="H99" s="40">
        <v>1</v>
      </c>
      <c r="I99" s="40">
        <v>2</v>
      </c>
      <c r="J99" s="40">
        <v>1</v>
      </c>
      <c r="K99" s="40">
        <v>1</v>
      </c>
      <c r="L99" s="40">
        <v>1</v>
      </c>
      <c r="M99" s="40">
        <v>1</v>
      </c>
      <c r="N99" s="40">
        <v>0</v>
      </c>
      <c r="O99" s="40">
        <v>0</v>
      </c>
      <c r="P99" s="19">
        <f t="shared" ref="P99:S99" si="88">IFERROR((L99/H99),"100%")</f>
        <v>1</v>
      </c>
      <c r="Q99" s="19">
        <f t="shared" si="88"/>
        <v>0.5</v>
      </c>
      <c r="R99" s="19">
        <f t="shared" si="88"/>
        <v>0</v>
      </c>
      <c r="S99" s="19">
        <f t="shared" si="88"/>
        <v>0</v>
      </c>
      <c r="T99" s="31">
        <f t="shared" si="5"/>
        <v>0.2</v>
      </c>
      <c r="U99" s="31">
        <f t="shared" si="6"/>
        <v>0.4</v>
      </c>
      <c r="V99" s="19">
        <f t="shared" si="1"/>
        <v>0.4</v>
      </c>
      <c r="W99" s="19">
        <f t="shared" si="2"/>
        <v>0.4</v>
      </c>
      <c r="X99" s="46" t="s">
        <v>378</v>
      </c>
    </row>
    <row r="100" spans="2:24" ht="98.25" customHeight="1">
      <c r="B100" s="10" t="s">
        <v>38</v>
      </c>
      <c r="C100" s="38" t="s">
        <v>379</v>
      </c>
      <c r="D100" s="43" t="s">
        <v>380</v>
      </c>
      <c r="E100" s="39" t="s">
        <v>30</v>
      </c>
      <c r="F100" s="43" t="s">
        <v>381</v>
      </c>
      <c r="G100" s="40">
        <v>12</v>
      </c>
      <c r="H100" s="40">
        <v>3</v>
      </c>
      <c r="I100" s="40">
        <v>3</v>
      </c>
      <c r="J100" s="40">
        <v>3</v>
      </c>
      <c r="K100" s="40">
        <v>3</v>
      </c>
      <c r="L100" s="40">
        <v>1</v>
      </c>
      <c r="M100" s="40">
        <v>0</v>
      </c>
      <c r="N100" s="40">
        <v>0</v>
      </c>
      <c r="O100" s="40">
        <v>0</v>
      </c>
      <c r="P100" s="19">
        <f t="shared" ref="P100:S100" si="89">IFERROR((L100/H100),"100%")</f>
        <v>0.33333333333333331</v>
      </c>
      <c r="Q100" s="19">
        <f t="shared" si="89"/>
        <v>0</v>
      </c>
      <c r="R100" s="19">
        <f t="shared" si="89"/>
        <v>0</v>
      </c>
      <c r="S100" s="19">
        <f t="shared" si="89"/>
        <v>0</v>
      </c>
      <c r="T100" s="31">
        <f t="shared" si="5"/>
        <v>8.3333333333333329E-2</v>
      </c>
      <c r="U100" s="31">
        <f t="shared" si="6"/>
        <v>8.3333333333333329E-2</v>
      </c>
      <c r="V100" s="19">
        <f t="shared" si="1"/>
        <v>8.3333333333333329E-2</v>
      </c>
      <c r="W100" s="19">
        <f t="shared" si="2"/>
        <v>8.3333333333333329E-2</v>
      </c>
      <c r="X100" s="46" t="s">
        <v>382</v>
      </c>
    </row>
    <row r="101" spans="2:24" ht="96" customHeight="1">
      <c r="B101" s="10" t="s">
        <v>38</v>
      </c>
      <c r="C101" s="38" t="s">
        <v>383</v>
      </c>
      <c r="D101" s="43" t="s">
        <v>384</v>
      </c>
      <c r="E101" s="39" t="s">
        <v>30</v>
      </c>
      <c r="F101" s="43" t="s">
        <v>385</v>
      </c>
      <c r="G101" s="40">
        <v>10</v>
      </c>
      <c r="H101" s="40">
        <v>2</v>
      </c>
      <c r="I101" s="40">
        <v>3</v>
      </c>
      <c r="J101" s="40">
        <v>2</v>
      </c>
      <c r="K101" s="40">
        <v>3</v>
      </c>
      <c r="L101" s="40">
        <v>1</v>
      </c>
      <c r="M101" s="40">
        <v>1</v>
      </c>
      <c r="N101" s="40">
        <v>1</v>
      </c>
      <c r="O101" s="40">
        <v>2</v>
      </c>
      <c r="P101" s="19">
        <f t="shared" ref="P101:S101" si="90">IFERROR((L101/H101),"100%")</f>
        <v>0.5</v>
      </c>
      <c r="Q101" s="19">
        <f t="shared" si="90"/>
        <v>0.33333333333333331</v>
      </c>
      <c r="R101" s="19">
        <f t="shared" si="90"/>
        <v>0.5</v>
      </c>
      <c r="S101" s="19">
        <f t="shared" si="90"/>
        <v>0.66666666666666663</v>
      </c>
      <c r="T101" s="31">
        <f t="shared" si="5"/>
        <v>0.1</v>
      </c>
      <c r="U101" s="31">
        <f t="shared" si="6"/>
        <v>0.2</v>
      </c>
      <c r="V101" s="19">
        <f t="shared" si="1"/>
        <v>0.3</v>
      </c>
      <c r="W101" s="19">
        <f t="shared" si="2"/>
        <v>0.5</v>
      </c>
      <c r="X101" s="46" t="s">
        <v>386</v>
      </c>
    </row>
    <row r="102" spans="2:24" ht="110.25" customHeight="1">
      <c r="B102" s="10" t="s">
        <v>38</v>
      </c>
      <c r="C102" s="38" t="s">
        <v>387</v>
      </c>
      <c r="D102" s="43" t="s">
        <v>388</v>
      </c>
      <c r="E102" s="39" t="s">
        <v>30</v>
      </c>
      <c r="F102" s="43" t="s">
        <v>389</v>
      </c>
      <c r="G102" s="40">
        <v>600</v>
      </c>
      <c r="H102" s="40">
        <v>345</v>
      </c>
      <c r="I102" s="40">
        <v>80</v>
      </c>
      <c r="J102" s="40">
        <v>95</v>
      </c>
      <c r="K102" s="40">
        <v>80</v>
      </c>
      <c r="L102" s="40">
        <v>350</v>
      </c>
      <c r="M102" s="40">
        <v>160</v>
      </c>
      <c r="N102" s="40">
        <v>67</v>
      </c>
      <c r="O102" s="40">
        <v>17</v>
      </c>
      <c r="P102" s="19">
        <f t="shared" ref="P102:S102" si="91">IFERROR((L102/H102),"100%")</f>
        <v>1.0144927536231885</v>
      </c>
      <c r="Q102" s="19">
        <f t="shared" si="91"/>
        <v>2</v>
      </c>
      <c r="R102" s="19">
        <f t="shared" si="91"/>
        <v>0.70526315789473681</v>
      </c>
      <c r="S102" s="19">
        <f t="shared" si="91"/>
        <v>0.21249999999999999</v>
      </c>
      <c r="T102" s="31">
        <f t="shared" si="5"/>
        <v>0.58333333333333337</v>
      </c>
      <c r="U102" s="31">
        <f t="shared" si="6"/>
        <v>0.85</v>
      </c>
      <c r="V102" s="19">
        <f t="shared" si="1"/>
        <v>0.96166666666666667</v>
      </c>
      <c r="W102" s="19">
        <f t="shared" si="2"/>
        <v>0.99</v>
      </c>
      <c r="X102" s="46" t="s">
        <v>390</v>
      </c>
    </row>
    <row r="103" spans="2:24" ht="90" customHeight="1">
      <c r="B103" s="10" t="s">
        <v>38</v>
      </c>
      <c r="C103" s="43" t="s">
        <v>391</v>
      </c>
      <c r="D103" s="43" t="s">
        <v>392</v>
      </c>
      <c r="E103" s="39" t="s">
        <v>30</v>
      </c>
      <c r="F103" s="43" t="s">
        <v>393</v>
      </c>
      <c r="G103" s="40">
        <v>4</v>
      </c>
      <c r="H103" s="40">
        <v>1</v>
      </c>
      <c r="I103" s="40">
        <v>1</v>
      </c>
      <c r="J103" s="40">
        <v>1</v>
      </c>
      <c r="K103" s="40">
        <v>1</v>
      </c>
      <c r="L103" s="40">
        <v>1</v>
      </c>
      <c r="M103" s="40">
        <v>1</v>
      </c>
      <c r="N103" s="40">
        <v>0</v>
      </c>
      <c r="O103" s="40">
        <v>1</v>
      </c>
      <c r="P103" s="19">
        <f t="shared" ref="P103:S103" si="92">IFERROR((L103/H103),"100%")</f>
        <v>1</v>
      </c>
      <c r="Q103" s="19">
        <f t="shared" si="92"/>
        <v>1</v>
      </c>
      <c r="R103" s="19">
        <f t="shared" si="92"/>
        <v>0</v>
      </c>
      <c r="S103" s="19">
        <f t="shared" si="92"/>
        <v>1</v>
      </c>
      <c r="T103" s="31">
        <f t="shared" si="5"/>
        <v>0.25</v>
      </c>
      <c r="U103" s="31">
        <f t="shared" si="6"/>
        <v>0.5</v>
      </c>
      <c r="V103" s="19">
        <f t="shared" si="1"/>
        <v>0.5</v>
      </c>
      <c r="W103" s="19">
        <f t="shared" si="2"/>
        <v>0.75</v>
      </c>
      <c r="X103" s="46" t="s">
        <v>394</v>
      </c>
    </row>
    <row r="104" spans="2:24" ht="96" customHeight="1">
      <c r="B104" s="34" t="s">
        <v>395</v>
      </c>
      <c r="C104" s="35" t="s">
        <v>396</v>
      </c>
      <c r="D104" s="45" t="s">
        <v>397</v>
      </c>
      <c r="E104" s="36" t="s">
        <v>30</v>
      </c>
      <c r="F104" s="45" t="s">
        <v>398</v>
      </c>
      <c r="G104" s="29">
        <v>1198639</v>
      </c>
      <c r="H104" s="29">
        <v>373279</v>
      </c>
      <c r="I104" s="29">
        <v>281845</v>
      </c>
      <c r="J104" s="29">
        <v>261226</v>
      </c>
      <c r="K104" s="29">
        <v>282289</v>
      </c>
      <c r="L104" s="29">
        <f t="shared" ref="L104:M104" si="93">SUM(L105:L121)</f>
        <v>297982</v>
      </c>
      <c r="M104" s="29">
        <f t="shared" si="93"/>
        <v>275357</v>
      </c>
      <c r="N104" s="29">
        <v>173484</v>
      </c>
      <c r="O104" s="29">
        <v>161424</v>
      </c>
      <c r="P104" s="19">
        <f t="shared" ref="P104:S104" si="94">IFERROR((L104/H104),"100%")</f>
        <v>0.7982822500060277</v>
      </c>
      <c r="Q104" s="19">
        <f t="shared" si="94"/>
        <v>0.97698025510475617</v>
      </c>
      <c r="R104" s="19">
        <f t="shared" si="94"/>
        <v>0.66411459808747986</v>
      </c>
      <c r="S104" s="19">
        <f t="shared" si="94"/>
        <v>0.57183949781961041</v>
      </c>
      <c r="T104" s="31">
        <f t="shared" si="5"/>
        <v>0.24860028749273133</v>
      </c>
      <c r="U104" s="31">
        <f t="shared" si="6"/>
        <v>0.47832500027114083</v>
      </c>
      <c r="V104" s="19">
        <f t="shared" si="1"/>
        <v>0.62305915292260639</v>
      </c>
      <c r="W104" s="19">
        <f t="shared" si="2"/>
        <v>0.75773189425673615</v>
      </c>
      <c r="X104" s="37" t="s">
        <v>399</v>
      </c>
    </row>
    <row r="105" spans="2:24" ht="176.25" customHeight="1">
      <c r="B105" s="10" t="s">
        <v>38</v>
      </c>
      <c r="C105" s="43" t="s">
        <v>400</v>
      </c>
      <c r="D105" s="38" t="s">
        <v>401</v>
      </c>
      <c r="E105" s="39" t="s">
        <v>30</v>
      </c>
      <c r="F105" s="38" t="s">
        <v>402</v>
      </c>
      <c r="G105" s="40">
        <v>4414</v>
      </c>
      <c r="H105" s="40">
        <v>1103</v>
      </c>
      <c r="I105" s="40">
        <v>1103</v>
      </c>
      <c r="J105" s="40">
        <v>1105</v>
      </c>
      <c r="K105" s="40">
        <v>1103</v>
      </c>
      <c r="L105" s="40">
        <v>844</v>
      </c>
      <c r="M105" s="44">
        <v>1402</v>
      </c>
      <c r="N105" s="44">
        <v>692</v>
      </c>
      <c r="O105" s="44">
        <v>1842</v>
      </c>
      <c r="P105" s="19">
        <f t="shared" ref="P105:S105" si="95">IFERROR((L105/H105),"100%")</f>
        <v>0.76518585675430639</v>
      </c>
      <c r="Q105" s="19">
        <f t="shared" si="95"/>
        <v>1.2710788757932909</v>
      </c>
      <c r="R105" s="19">
        <f t="shared" si="95"/>
        <v>0.62624434389140271</v>
      </c>
      <c r="S105" s="19">
        <f t="shared" si="95"/>
        <v>1.669990933816863</v>
      </c>
      <c r="T105" s="31">
        <f t="shared" si="5"/>
        <v>0.19120978704123245</v>
      </c>
      <c r="U105" s="31">
        <f t="shared" si="6"/>
        <v>0.50883552333484372</v>
      </c>
      <c r="V105" s="19">
        <f t="shared" si="1"/>
        <v>0.66560942455822381</v>
      </c>
      <c r="W105" s="19">
        <f t="shared" si="2"/>
        <v>1.0829179882193023</v>
      </c>
      <c r="X105" s="46" t="s">
        <v>403</v>
      </c>
    </row>
    <row r="106" spans="2:24" ht="181.5" customHeight="1">
      <c r="B106" s="10" t="s">
        <v>38</v>
      </c>
      <c r="C106" s="43" t="s">
        <v>404</v>
      </c>
      <c r="D106" s="38" t="s">
        <v>405</v>
      </c>
      <c r="E106" s="39" t="s">
        <v>30</v>
      </c>
      <c r="F106" s="38" t="s">
        <v>406</v>
      </c>
      <c r="G106" s="40">
        <v>3008</v>
      </c>
      <c r="H106" s="40">
        <v>752</v>
      </c>
      <c r="I106" s="40">
        <v>752</v>
      </c>
      <c r="J106" s="40">
        <v>752</v>
      </c>
      <c r="K106" s="40">
        <v>752</v>
      </c>
      <c r="L106" s="40">
        <v>878</v>
      </c>
      <c r="M106" s="44">
        <v>440</v>
      </c>
      <c r="N106" s="44">
        <v>391</v>
      </c>
      <c r="O106" s="44">
        <v>597</v>
      </c>
      <c r="P106" s="19">
        <f t="shared" ref="P106:S106" si="96">IFERROR((L106/H106),"100%")</f>
        <v>1.1675531914893618</v>
      </c>
      <c r="Q106" s="19">
        <f t="shared" si="96"/>
        <v>0.58510638297872342</v>
      </c>
      <c r="R106" s="19">
        <f t="shared" si="96"/>
        <v>0.51994680851063835</v>
      </c>
      <c r="S106" s="19">
        <f t="shared" si="96"/>
        <v>0.7938829787234043</v>
      </c>
      <c r="T106" s="31">
        <f t="shared" si="5"/>
        <v>0.29188829787234044</v>
      </c>
      <c r="U106" s="31">
        <f t="shared" si="6"/>
        <v>0.43816489361702127</v>
      </c>
      <c r="V106" s="19">
        <f t="shared" si="1"/>
        <v>0.56815159574468088</v>
      </c>
      <c r="W106" s="19">
        <f t="shared" si="2"/>
        <v>0.7666223404255319</v>
      </c>
      <c r="X106" s="46" t="s">
        <v>407</v>
      </c>
    </row>
    <row r="107" spans="2:24" ht="182.25" customHeight="1">
      <c r="B107" s="10" t="s">
        <v>38</v>
      </c>
      <c r="C107" s="43" t="s">
        <v>408</v>
      </c>
      <c r="D107" s="38" t="s">
        <v>409</v>
      </c>
      <c r="E107" s="39" t="s">
        <v>30</v>
      </c>
      <c r="F107" s="38" t="s">
        <v>410</v>
      </c>
      <c r="G107" s="40">
        <v>419</v>
      </c>
      <c r="H107" s="40">
        <v>4</v>
      </c>
      <c r="I107" s="40">
        <v>173</v>
      </c>
      <c r="J107" s="40">
        <v>92</v>
      </c>
      <c r="K107" s="40">
        <v>150</v>
      </c>
      <c r="L107" s="40">
        <v>68</v>
      </c>
      <c r="M107" s="44">
        <v>52</v>
      </c>
      <c r="N107" s="44">
        <v>30</v>
      </c>
      <c r="O107" s="44">
        <v>33</v>
      </c>
      <c r="P107" s="19">
        <f t="shared" ref="P107:S107" si="97">IFERROR((L107/H107),"100%")</f>
        <v>17</v>
      </c>
      <c r="Q107" s="19">
        <f t="shared" si="97"/>
        <v>0.30057803468208094</v>
      </c>
      <c r="R107" s="19">
        <f t="shared" si="97"/>
        <v>0.32608695652173914</v>
      </c>
      <c r="S107" s="19">
        <f t="shared" si="97"/>
        <v>0.22</v>
      </c>
      <c r="T107" s="31">
        <f t="shared" si="5"/>
        <v>0.162291169451074</v>
      </c>
      <c r="U107" s="31">
        <f t="shared" si="6"/>
        <v>0.28639618138424822</v>
      </c>
      <c r="V107" s="19">
        <f t="shared" si="1"/>
        <v>0.35799522673031026</v>
      </c>
      <c r="W107" s="19">
        <f t="shared" si="2"/>
        <v>0.43675417661097854</v>
      </c>
      <c r="X107" s="46" t="s">
        <v>411</v>
      </c>
    </row>
    <row r="108" spans="2:24" ht="168.75" customHeight="1">
      <c r="B108" s="10" t="s">
        <v>38</v>
      </c>
      <c r="C108" s="43" t="s">
        <v>412</v>
      </c>
      <c r="D108" s="38" t="s">
        <v>413</v>
      </c>
      <c r="E108" s="39" t="s">
        <v>30</v>
      </c>
      <c r="F108" s="38" t="s">
        <v>414</v>
      </c>
      <c r="G108" s="40">
        <v>19786</v>
      </c>
      <c r="H108" s="40">
        <v>7946</v>
      </c>
      <c r="I108" s="40">
        <v>3946</v>
      </c>
      <c r="J108" s="40">
        <v>3446</v>
      </c>
      <c r="K108" s="40">
        <v>4448</v>
      </c>
      <c r="L108" s="40">
        <v>8846</v>
      </c>
      <c r="M108" s="44">
        <v>2692</v>
      </c>
      <c r="N108" s="44">
        <v>1967</v>
      </c>
      <c r="O108" s="44">
        <v>1409</v>
      </c>
      <c r="P108" s="19">
        <f t="shared" ref="P108:S108" si="98">IFERROR((L108/H108),"100%")</f>
        <v>1.1132645356154041</v>
      </c>
      <c r="Q108" s="19">
        <f t="shared" si="98"/>
        <v>0.68220983274201719</v>
      </c>
      <c r="R108" s="19">
        <f t="shared" si="98"/>
        <v>0.57080673244341262</v>
      </c>
      <c r="S108" s="19">
        <f t="shared" si="98"/>
        <v>0.31677158273381295</v>
      </c>
      <c r="T108" s="31">
        <f t="shared" si="5"/>
        <v>0.44708379662387548</v>
      </c>
      <c r="U108" s="31">
        <f t="shared" si="6"/>
        <v>0.58313959365207724</v>
      </c>
      <c r="V108" s="19">
        <f t="shared" si="1"/>
        <v>0.68255332052966744</v>
      </c>
      <c r="W108" s="19">
        <f t="shared" si="2"/>
        <v>0.75376528858789038</v>
      </c>
      <c r="X108" s="46" t="s">
        <v>415</v>
      </c>
    </row>
    <row r="109" spans="2:24" ht="193.5" customHeight="1">
      <c r="B109" s="10" t="s">
        <v>38</v>
      </c>
      <c r="C109" s="43" t="s">
        <v>416</v>
      </c>
      <c r="D109" s="38" t="s">
        <v>417</v>
      </c>
      <c r="E109" s="39" t="s">
        <v>30</v>
      </c>
      <c r="F109" s="38" t="s">
        <v>418</v>
      </c>
      <c r="G109" s="40">
        <v>6112</v>
      </c>
      <c r="H109" s="40">
        <v>1328</v>
      </c>
      <c r="I109" s="40">
        <v>1628</v>
      </c>
      <c r="J109" s="40">
        <v>1628</v>
      </c>
      <c r="K109" s="40">
        <v>1528</v>
      </c>
      <c r="L109" s="40">
        <v>1015</v>
      </c>
      <c r="M109" s="44">
        <v>1946</v>
      </c>
      <c r="N109" s="44">
        <v>1279</v>
      </c>
      <c r="O109" s="44">
        <v>1501</v>
      </c>
      <c r="P109" s="19">
        <f t="shared" ref="P109:S109" si="99">IFERROR((L109/H109),"100%")</f>
        <v>0.76430722891566261</v>
      </c>
      <c r="Q109" s="19">
        <f t="shared" si="99"/>
        <v>1.1953316953316953</v>
      </c>
      <c r="R109" s="19">
        <f t="shared" si="99"/>
        <v>0.78562653562653562</v>
      </c>
      <c r="S109" s="19">
        <f t="shared" si="99"/>
        <v>0.98232984293193715</v>
      </c>
      <c r="T109" s="31">
        <f t="shared" si="5"/>
        <v>0.16606675392670156</v>
      </c>
      <c r="U109" s="31">
        <f t="shared" si="6"/>
        <v>0.48445680628272253</v>
      </c>
      <c r="V109" s="19">
        <f t="shared" si="1"/>
        <v>0.69371727748691103</v>
      </c>
      <c r="W109" s="19">
        <f t="shared" si="2"/>
        <v>0.93929973821989532</v>
      </c>
      <c r="X109" s="46" t="s">
        <v>419</v>
      </c>
    </row>
    <row r="110" spans="2:24" ht="144.75" customHeight="1">
      <c r="B110" s="10" t="s">
        <v>38</v>
      </c>
      <c r="C110" s="43" t="s">
        <v>420</v>
      </c>
      <c r="D110" s="38" t="s">
        <v>421</v>
      </c>
      <c r="E110" s="39" t="s">
        <v>30</v>
      </c>
      <c r="F110" s="38" t="s">
        <v>422</v>
      </c>
      <c r="G110" s="40">
        <v>6112</v>
      </c>
      <c r="H110" s="40">
        <v>1328</v>
      </c>
      <c r="I110" s="40">
        <v>1628</v>
      </c>
      <c r="J110" s="40">
        <v>1628</v>
      </c>
      <c r="K110" s="40">
        <v>1528</v>
      </c>
      <c r="L110" s="40">
        <v>168</v>
      </c>
      <c r="M110" s="44">
        <v>280</v>
      </c>
      <c r="N110" s="44">
        <v>896</v>
      </c>
      <c r="O110" s="44">
        <v>252</v>
      </c>
      <c r="P110" s="19">
        <f t="shared" ref="P110:S110" si="100">IFERROR((L110/H110),"100%")</f>
        <v>0.12650602409638553</v>
      </c>
      <c r="Q110" s="19">
        <f t="shared" si="100"/>
        <v>0.171990171990172</v>
      </c>
      <c r="R110" s="19">
        <f t="shared" si="100"/>
        <v>0.55036855036855037</v>
      </c>
      <c r="S110" s="19">
        <f t="shared" si="100"/>
        <v>0.16492146596858639</v>
      </c>
      <c r="T110" s="31">
        <f t="shared" si="5"/>
        <v>2.7486910994764399E-2</v>
      </c>
      <c r="U110" s="31">
        <f t="shared" si="6"/>
        <v>7.3298429319371722E-2</v>
      </c>
      <c r="V110" s="19">
        <f t="shared" si="1"/>
        <v>0.21989528795811519</v>
      </c>
      <c r="W110" s="19">
        <f t="shared" si="2"/>
        <v>0.26112565445026176</v>
      </c>
      <c r="X110" s="46" t="s">
        <v>423</v>
      </c>
    </row>
    <row r="111" spans="2:24" ht="168.75" customHeight="1">
      <c r="B111" s="10" t="s">
        <v>38</v>
      </c>
      <c r="C111" s="43" t="s">
        <v>424</v>
      </c>
      <c r="D111" s="38" t="s">
        <v>425</v>
      </c>
      <c r="E111" s="39" t="s">
        <v>30</v>
      </c>
      <c r="F111" s="38" t="s">
        <v>426</v>
      </c>
      <c r="G111" s="40">
        <v>4522</v>
      </c>
      <c r="H111" s="40">
        <v>1030</v>
      </c>
      <c r="I111" s="40">
        <v>1260</v>
      </c>
      <c r="J111" s="40">
        <v>1100</v>
      </c>
      <c r="K111" s="40">
        <v>1132</v>
      </c>
      <c r="L111" s="40">
        <v>758</v>
      </c>
      <c r="M111" s="44">
        <v>1630</v>
      </c>
      <c r="N111" s="44">
        <v>1279</v>
      </c>
      <c r="O111" s="44">
        <v>1501</v>
      </c>
      <c r="P111" s="19">
        <f t="shared" ref="P111:S111" si="101">IFERROR((L111/H111),"100%")</f>
        <v>0.73592233009708741</v>
      </c>
      <c r="Q111" s="19">
        <f t="shared" si="101"/>
        <v>1.2936507936507937</v>
      </c>
      <c r="R111" s="19">
        <f t="shared" si="101"/>
        <v>1.1627272727272728</v>
      </c>
      <c r="S111" s="19">
        <f t="shared" si="101"/>
        <v>1.3259717314487633</v>
      </c>
      <c r="T111" s="31">
        <f t="shared" si="5"/>
        <v>0.167624944714728</v>
      </c>
      <c r="U111" s="31">
        <f t="shared" si="6"/>
        <v>0.52808491817779746</v>
      </c>
      <c r="V111" s="19">
        <f t="shared" si="1"/>
        <v>0.81092436974789917</v>
      </c>
      <c r="W111" s="19">
        <f t="shared" si="2"/>
        <v>1.1428571428571428</v>
      </c>
      <c r="X111" s="46" t="s">
        <v>427</v>
      </c>
    </row>
    <row r="112" spans="2:24" ht="189" customHeight="1">
      <c r="B112" s="10" t="s">
        <v>38</v>
      </c>
      <c r="C112" s="43" t="s">
        <v>428</v>
      </c>
      <c r="D112" s="38" t="s">
        <v>429</v>
      </c>
      <c r="E112" s="39" t="s">
        <v>30</v>
      </c>
      <c r="F112" s="38" t="s">
        <v>430</v>
      </c>
      <c r="G112" s="40">
        <v>184</v>
      </c>
      <c r="H112" s="40">
        <v>160</v>
      </c>
      <c r="I112" s="40">
        <v>24</v>
      </c>
      <c r="J112" s="40">
        <v>0</v>
      </c>
      <c r="K112" s="40">
        <v>0</v>
      </c>
      <c r="L112" s="40">
        <v>122</v>
      </c>
      <c r="M112" s="44">
        <v>16</v>
      </c>
      <c r="N112" s="44">
        <v>1</v>
      </c>
      <c r="O112" s="44">
        <v>2</v>
      </c>
      <c r="P112" s="19">
        <f t="shared" ref="P112:S112" si="102">IFERROR((L112/H112),"100%")</f>
        <v>0.76249999999999996</v>
      </c>
      <c r="Q112" s="19">
        <f t="shared" si="102"/>
        <v>0.66666666666666663</v>
      </c>
      <c r="R112" s="19" t="str">
        <f t="shared" si="102"/>
        <v>100%</v>
      </c>
      <c r="S112" s="19" t="str">
        <f t="shared" si="102"/>
        <v>100%</v>
      </c>
      <c r="T112" s="31">
        <f t="shared" si="5"/>
        <v>0.66304347826086951</v>
      </c>
      <c r="U112" s="31">
        <f t="shared" si="6"/>
        <v>0.75</v>
      </c>
      <c r="V112" s="19">
        <f t="shared" si="1"/>
        <v>0.75543478260869568</v>
      </c>
      <c r="W112" s="19">
        <f t="shared" si="2"/>
        <v>0.76630434782608692</v>
      </c>
      <c r="X112" s="46" t="s">
        <v>431</v>
      </c>
    </row>
    <row r="113" spans="2:24" ht="164.25" customHeight="1">
      <c r="B113" s="10" t="s">
        <v>38</v>
      </c>
      <c r="C113" s="43" t="s">
        <v>432</v>
      </c>
      <c r="D113" s="38" t="s">
        <v>433</v>
      </c>
      <c r="E113" s="39" t="s">
        <v>30</v>
      </c>
      <c r="F113" s="38" t="s">
        <v>434</v>
      </c>
      <c r="G113" s="40">
        <v>530</v>
      </c>
      <c r="H113" s="40">
        <v>102</v>
      </c>
      <c r="I113" s="40">
        <v>132</v>
      </c>
      <c r="J113" s="40">
        <v>164</v>
      </c>
      <c r="K113" s="40">
        <v>132</v>
      </c>
      <c r="L113" s="40">
        <v>236</v>
      </c>
      <c r="M113" s="44">
        <v>111</v>
      </c>
      <c r="N113" s="44">
        <v>148</v>
      </c>
      <c r="O113" s="44">
        <v>64</v>
      </c>
      <c r="P113" s="19">
        <f t="shared" ref="P113:S113" si="103">IFERROR((L113/H113),"100%")</f>
        <v>2.3137254901960786</v>
      </c>
      <c r="Q113" s="19">
        <f t="shared" si="103"/>
        <v>0.84090909090909094</v>
      </c>
      <c r="R113" s="19">
        <f t="shared" si="103"/>
        <v>0.90243902439024393</v>
      </c>
      <c r="S113" s="19">
        <f t="shared" si="103"/>
        <v>0.48484848484848486</v>
      </c>
      <c r="T113" s="31">
        <f t="shared" si="5"/>
        <v>0.44528301886792454</v>
      </c>
      <c r="U113" s="31">
        <f t="shared" si="6"/>
        <v>0.65471698113207544</v>
      </c>
      <c r="V113" s="19">
        <f t="shared" si="1"/>
        <v>0.93396226415094341</v>
      </c>
      <c r="W113" s="19">
        <f t="shared" si="2"/>
        <v>1.0547169811320756</v>
      </c>
      <c r="X113" s="46" t="s">
        <v>435</v>
      </c>
    </row>
    <row r="114" spans="2:24" ht="195.75" customHeight="1">
      <c r="B114" s="10" t="s">
        <v>38</v>
      </c>
      <c r="C114" s="43" t="s">
        <v>436</v>
      </c>
      <c r="D114" s="38" t="s">
        <v>437</v>
      </c>
      <c r="E114" s="39" t="s">
        <v>30</v>
      </c>
      <c r="F114" s="38" t="s">
        <v>438</v>
      </c>
      <c r="G114" s="40">
        <v>420</v>
      </c>
      <c r="H114" s="40">
        <v>100</v>
      </c>
      <c r="I114" s="40">
        <v>110</v>
      </c>
      <c r="J114" s="40">
        <v>112</v>
      </c>
      <c r="K114" s="40">
        <v>98</v>
      </c>
      <c r="L114" s="40">
        <v>185</v>
      </c>
      <c r="M114" s="44">
        <v>62</v>
      </c>
      <c r="N114" s="44">
        <v>310</v>
      </c>
      <c r="O114" s="44">
        <v>421</v>
      </c>
      <c r="P114" s="19">
        <f t="shared" ref="P114:S114" si="104">IFERROR((L114/H114),"100%")</f>
        <v>1.85</v>
      </c>
      <c r="Q114" s="19">
        <f t="shared" si="104"/>
        <v>0.5636363636363636</v>
      </c>
      <c r="R114" s="19">
        <f t="shared" si="104"/>
        <v>2.7678571428571428</v>
      </c>
      <c r="S114" s="19">
        <f t="shared" si="104"/>
        <v>4.295918367346939</v>
      </c>
      <c r="T114" s="31">
        <f t="shared" si="5"/>
        <v>0.44047619047619047</v>
      </c>
      <c r="U114" s="31">
        <f t="shared" si="6"/>
        <v>0.58809523809523812</v>
      </c>
      <c r="V114" s="19">
        <f t="shared" si="1"/>
        <v>1.3261904761904761</v>
      </c>
      <c r="W114" s="19">
        <f t="shared" si="2"/>
        <v>2.3285714285714287</v>
      </c>
      <c r="X114" s="46" t="s">
        <v>439</v>
      </c>
    </row>
    <row r="115" spans="2:24" ht="174.75" customHeight="1">
      <c r="B115" s="10" t="s">
        <v>38</v>
      </c>
      <c r="C115" s="43" t="s">
        <v>440</v>
      </c>
      <c r="D115" s="38" t="s">
        <v>441</v>
      </c>
      <c r="E115" s="39" t="s">
        <v>30</v>
      </c>
      <c r="F115" s="38" t="s">
        <v>442</v>
      </c>
      <c r="G115" s="40">
        <v>478</v>
      </c>
      <c r="H115" s="40">
        <v>110</v>
      </c>
      <c r="I115" s="40">
        <v>119</v>
      </c>
      <c r="J115" s="40">
        <v>128</v>
      </c>
      <c r="K115" s="40">
        <v>121</v>
      </c>
      <c r="L115" s="40">
        <v>112</v>
      </c>
      <c r="M115" s="44">
        <v>209</v>
      </c>
      <c r="N115" s="44">
        <v>205</v>
      </c>
      <c r="O115" s="44">
        <v>190</v>
      </c>
      <c r="P115" s="19">
        <f t="shared" ref="P115:S115" si="105">IFERROR((L115/H115),"100%")</f>
        <v>1.0181818181818181</v>
      </c>
      <c r="Q115" s="19">
        <f t="shared" si="105"/>
        <v>1.7563025210084033</v>
      </c>
      <c r="R115" s="19">
        <f t="shared" si="105"/>
        <v>1.6015625</v>
      </c>
      <c r="S115" s="19">
        <f t="shared" si="105"/>
        <v>1.5702479338842976</v>
      </c>
      <c r="T115" s="31">
        <f t="shared" si="5"/>
        <v>0.23430962343096234</v>
      </c>
      <c r="U115" s="31">
        <f t="shared" si="6"/>
        <v>0.67154811715481166</v>
      </c>
      <c r="V115" s="19">
        <f t="shared" si="1"/>
        <v>1.100418410041841</v>
      </c>
      <c r="W115" s="19">
        <f t="shared" si="2"/>
        <v>1.497907949790795</v>
      </c>
      <c r="X115" s="46" t="s">
        <v>443</v>
      </c>
    </row>
    <row r="116" spans="2:24" ht="215.25" customHeight="1">
      <c r="B116" s="10" t="s">
        <v>38</v>
      </c>
      <c r="C116" s="43" t="s">
        <v>444</v>
      </c>
      <c r="D116" s="38" t="s">
        <v>445</v>
      </c>
      <c r="E116" s="39" t="s">
        <v>30</v>
      </c>
      <c r="F116" s="38" t="s">
        <v>446</v>
      </c>
      <c r="G116" s="40">
        <v>190</v>
      </c>
      <c r="H116" s="40">
        <v>0</v>
      </c>
      <c r="I116" s="40">
        <v>120</v>
      </c>
      <c r="J116" s="40">
        <v>70</v>
      </c>
      <c r="K116" s="40">
        <v>0</v>
      </c>
      <c r="L116" s="40">
        <v>0</v>
      </c>
      <c r="M116" s="44">
        <v>188</v>
      </c>
      <c r="N116" s="44">
        <v>11</v>
      </c>
      <c r="O116" s="44">
        <v>14</v>
      </c>
      <c r="P116" s="19" t="str">
        <f t="shared" ref="P116:S116" si="106">IFERROR((L116/H116),"100%")</f>
        <v>100%</v>
      </c>
      <c r="Q116" s="19">
        <f t="shared" si="106"/>
        <v>1.5666666666666667</v>
      </c>
      <c r="R116" s="19">
        <f t="shared" si="106"/>
        <v>0.15714285714285714</v>
      </c>
      <c r="S116" s="19" t="str">
        <f t="shared" si="106"/>
        <v>100%</v>
      </c>
      <c r="T116" s="31">
        <f t="shared" si="5"/>
        <v>0</v>
      </c>
      <c r="U116" s="31">
        <f t="shared" si="6"/>
        <v>0.98947368421052628</v>
      </c>
      <c r="V116" s="19">
        <f t="shared" si="1"/>
        <v>1.0473684210526315</v>
      </c>
      <c r="W116" s="19">
        <f t="shared" si="2"/>
        <v>1.1210526315789473</v>
      </c>
      <c r="X116" s="46" t="s">
        <v>447</v>
      </c>
    </row>
    <row r="117" spans="2:24" ht="166.5" customHeight="1">
      <c r="B117" s="10" t="s">
        <v>38</v>
      </c>
      <c r="C117" s="43" t="s">
        <v>448</v>
      </c>
      <c r="D117" s="38" t="s">
        <v>449</v>
      </c>
      <c r="E117" s="39" t="s">
        <v>30</v>
      </c>
      <c r="F117" s="38" t="s">
        <v>450</v>
      </c>
      <c r="G117" s="40">
        <v>51</v>
      </c>
      <c r="H117" s="40">
        <v>10</v>
      </c>
      <c r="I117" s="40">
        <v>13</v>
      </c>
      <c r="J117" s="40">
        <v>15</v>
      </c>
      <c r="K117" s="40">
        <v>13</v>
      </c>
      <c r="L117" s="40">
        <v>4</v>
      </c>
      <c r="M117" s="44">
        <v>4</v>
      </c>
      <c r="N117" s="44">
        <v>3</v>
      </c>
      <c r="O117" s="44">
        <v>8</v>
      </c>
      <c r="P117" s="19">
        <f t="shared" ref="P117:S117" si="107">IFERROR((L117/H117),"100%")</f>
        <v>0.4</v>
      </c>
      <c r="Q117" s="19">
        <f t="shared" si="107"/>
        <v>0.30769230769230771</v>
      </c>
      <c r="R117" s="19">
        <f t="shared" si="107"/>
        <v>0.2</v>
      </c>
      <c r="S117" s="19">
        <f t="shared" si="107"/>
        <v>0.61538461538461542</v>
      </c>
      <c r="T117" s="31">
        <f t="shared" si="5"/>
        <v>7.8431372549019607E-2</v>
      </c>
      <c r="U117" s="31">
        <f t="shared" si="6"/>
        <v>0.15686274509803921</v>
      </c>
      <c r="V117" s="19">
        <f t="shared" si="1"/>
        <v>0.21568627450980393</v>
      </c>
      <c r="W117" s="19">
        <f t="shared" si="2"/>
        <v>0.37254901960784315</v>
      </c>
      <c r="X117" s="46" t="s">
        <v>451</v>
      </c>
    </row>
    <row r="118" spans="2:24" ht="202.5" customHeight="1">
      <c r="B118" s="10" t="s">
        <v>38</v>
      </c>
      <c r="C118" s="43" t="s">
        <v>452</v>
      </c>
      <c r="D118" s="38" t="s">
        <v>453</v>
      </c>
      <c r="E118" s="39" t="s">
        <v>30</v>
      </c>
      <c r="F118" s="38" t="s">
        <v>454</v>
      </c>
      <c r="G118" s="40">
        <v>207</v>
      </c>
      <c r="H118" s="40">
        <v>40</v>
      </c>
      <c r="I118" s="40">
        <v>64</v>
      </c>
      <c r="J118" s="40">
        <v>47</v>
      </c>
      <c r="K118" s="40">
        <v>56</v>
      </c>
      <c r="L118" s="40">
        <v>11</v>
      </c>
      <c r="M118" s="44">
        <v>44</v>
      </c>
      <c r="N118" s="44">
        <v>42</v>
      </c>
      <c r="O118" s="44">
        <v>62</v>
      </c>
      <c r="P118" s="19">
        <f t="shared" ref="P118:S118" si="108">IFERROR((L118/H118),"100%")</f>
        <v>0.27500000000000002</v>
      </c>
      <c r="Q118" s="19">
        <f t="shared" si="108"/>
        <v>0.6875</v>
      </c>
      <c r="R118" s="19">
        <f t="shared" si="108"/>
        <v>0.8936170212765957</v>
      </c>
      <c r="S118" s="19">
        <f t="shared" si="108"/>
        <v>1.1071428571428572</v>
      </c>
      <c r="T118" s="31">
        <f t="shared" si="5"/>
        <v>5.3140096618357488E-2</v>
      </c>
      <c r="U118" s="31">
        <f t="shared" si="6"/>
        <v>0.26570048309178745</v>
      </c>
      <c r="V118" s="19">
        <f t="shared" si="1"/>
        <v>0.46859903381642515</v>
      </c>
      <c r="W118" s="19">
        <f t="shared" si="2"/>
        <v>0.76811594202898548</v>
      </c>
      <c r="X118" s="46" t="s">
        <v>455</v>
      </c>
    </row>
    <row r="119" spans="2:24" ht="165.75" customHeight="1">
      <c r="B119" s="10" t="s">
        <v>38</v>
      </c>
      <c r="C119" s="43" t="s">
        <v>456</v>
      </c>
      <c r="D119" s="38" t="s">
        <v>457</v>
      </c>
      <c r="E119" s="39" t="s">
        <v>30</v>
      </c>
      <c r="F119" s="38" t="s">
        <v>458</v>
      </c>
      <c r="G119" s="40">
        <v>1151660</v>
      </c>
      <c r="H119" s="40">
        <v>359155</v>
      </c>
      <c r="I119" s="40">
        <v>270636</v>
      </c>
      <c r="J119" s="40">
        <v>250777</v>
      </c>
      <c r="K119" s="40">
        <v>271092</v>
      </c>
      <c r="L119" s="40">
        <v>284705</v>
      </c>
      <c r="M119" s="44">
        <v>266246</v>
      </c>
      <c r="N119" s="44">
        <v>166205</v>
      </c>
      <c r="O119" s="44">
        <v>153498</v>
      </c>
      <c r="P119" s="19">
        <f t="shared" ref="P119:S119" si="109">IFERROR((L119/H119),"100%")</f>
        <v>0.79270788378276791</v>
      </c>
      <c r="Q119" s="19">
        <f t="shared" si="109"/>
        <v>0.98377895032442098</v>
      </c>
      <c r="R119" s="19">
        <f t="shared" si="109"/>
        <v>0.66276014148027929</v>
      </c>
      <c r="S119" s="19">
        <f t="shared" si="109"/>
        <v>0.566221061484662</v>
      </c>
      <c r="T119" s="31">
        <f t="shared" si="5"/>
        <v>0.24721271903165865</v>
      </c>
      <c r="U119" s="31">
        <f t="shared" si="6"/>
        <v>0.47839727002761234</v>
      </c>
      <c r="V119" s="19">
        <f t="shared" si="1"/>
        <v>0.62271503742423984</v>
      </c>
      <c r="W119" s="19">
        <f t="shared" si="2"/>
        <v>0.75599916642064502</v>
      </c>
      <c r="X119" s="46" t="s">
        <v>459</v>
      </c>
    </row>
    <row r="120" spans="2:24" ht="183.75" customHeight="1">
      <c r="B120" s="10" t="s">
        <v>38</v>
      </c>
      <c r="C120" s="43" t="s">
        <v>460</v>
      </c>
      <c r="D120" s="38" t="s">
        <v>461</v>
      </c>
      <c r="E120" s="39" t="s">
        <v>30</v>
      </c>
      <c r="F120" s="38" t="s">
        <v>462</v>
      </c>
      <c r="G120" s="40">
        <v>544</v>
      </c>
      <c r="H120" s="40">
        <v>110</v>
      </c>
      <c r="I120" s="40">
        <v>136</v>
      </c>
      <c r="J120" s="40">
        <v>162</v>
      </c>
      <c r="K120" s="40">
        <v>136</v>
      </c>
      <c r="L120" s="40">
        <v>29</v>
      </c>
      <c r="M120" s="44">
        <v>34</v>
      </c>
      <c r="N120" s="44">
        <v>25</v>
      </c>
      <c r="O120" s="44">
        <v>30</v>
      </c>
      <c r="P120" s="19">
        <f t="shared" ref="P120:S120" si="110">IFERROR((L120/H120),"100%")</f>
        <v>0.26363636363636361</v>
      </c>
      <c r="Q120" s="19">
        <f t="shared" si="110"/>
        <v>0.25</v>
      </c>
      <c r="R120" s="19">
        <f t="shared" si="110"/>
        <v>0.15432098765432098</v>
      </c>
      <c r="S120" s="19">
        <f t="shared" si="110"/>
        <v>0.22058823529411764</v>
      </c>
      <c r="T120" s="31">
        <f t="shared" si="5"/>
        <v>5.3308823529411763E-2</v>
      </c>
      <c r="U120" s="31">
        <f t="shared" si="6"/>
        <v>0.11580882352941177</v>
      </c>
      <c r="V120" s="19">
        <f t="shared" si="1"/>
        <v>0.16176470588235295</v>
      </c>
      <c r="W120" s="19">
        <f t="shared" si="2"/>
        <v>0.21691176470588236</v>
      </c>
      <c r="X120" s="46" t="s">
        <v>463</v>
      </c>
    </row>
    <row r="121" spans="2:24" ht="219" customHeight="1">
      <c r="B121" s="10" t="s">
        <v>38</v>
      </c>
      <c r="C121" s="43" t="s">
        <v>464</v>
      </c>
      <c r="D121" s="38" t="s">
        <v>465</v>
      </c>
      <c r="E121" s="39" t="s">
        <v>30</v>
      </c>
      <c r="F121" s="38" t="s">
        <v>466</v>
      </c>
      <c r="G121" s="40">
        <v>2</v>
      </c>
      <c r="H121" s="40">
        <v>1</v>
      </c>
      <c r="I121" s="40">
        <v>1</v>
      </c>
      <c r="J121" s="40">
        <v>0</v>
      </c>
      <c r="K121" s="40">
        <v>0</v>
      </c>
      <c r="L121" s="40">
        <v>1</v>
      </c>
      <c r="M121" s="44">
        <v>1</v>
      </c>
      <c r="N121" s="44">
        <v>0</v>
      </c>
      <c r="O121" s="44">
        <v>0</v>
      </c>
      <c r="P121" s="19">
        <f t="shared" ref="P121:S121" si="111">IFERROR((L121/H121),"100%")</f>
        <v>1</v>
      </c>
      <c r="Q121" s="19">
        <f t="shared" si="111"/>
        <v>1</v>
      </c>
      <c r="R121" s="19" t="str">
        <f t="shared" si="111"/>
        <v>100%</v>
      </c>
      <c r="S121" s="19" t="str">
        <f t="shared" si="111"/>
        <v>100%</v>
      </c>
      <c r="T121" s="31">
        <f t="shared" si="5"/>
        <v>0.5</v>
      </c>
      <c r="U121" s="31">
        <f t="shared" si="6"/>
        <v>1</v>
      </c>
      <c r="V121" s="19">
        <f t="shared" si="1"/>
        <v>1</v>
      </c>
      <c r="W121" s="19">
        <f t="shared" si="2"/>
        <v>1</v>
      </c>
      <c r="X121" s="46" t="s">
        <v>467</v>
      </c>
    </row>
    <row r="122" spans="2:24" ht="14.25" customHeight="1">
      <c r="N122" s="2"/>
    </row>
    <row r="123" spans="2:24" ht="14.25" customHeight="1">
      <c r="N123" s="2"/>
    </row>
    <row r="124" spans="2:24" ht="14.25" customHeight="1">
      <c r="N124" s="2"/>
    </row>
    <row r="125" spans="2:24" ht="14.25" customHeight="1">
      <c r="N125" s="2"/>
    </row>
    <row r="126" spans="2:24" ht="14.25" customHeight="1">
      <c r="N126" s="2"/>
    </row>
    <row r="127" spans="2:24" ht="14.25" customHeight="1">
      <c r="N127" s="2"/>
    </row>
    <row r="128" spans="2:24" ht="14.25" customHeight="1">
      <c r="N128" s="2"/>
    </row>
    <row r="129" spans="3:24" ht="61.5" customHeight="1">
      <c r="C129" s="261" t="s">
        <v>468</v>
      </c>
      <c r="D129" s="262"/>
      <c r="I129" s="277" t="s">
        <v>469</v>
      </c>
      <c r="J129" s="262"/>
      <c r="K129" s="262"/>
      <c r="L129" s="262"/>
      <c r="M129" s="262"/>
      <c r="N129" s="262"/>
      <c r="W129" s="261" t="s">
        <v>470</v>
      </c>
      <c r="X129" s="262"/>
    </row>
    <row r="130" spans="3:24" ht="54" customHeight="1">
      <c r="N130" s="2"/>
    </row>
    <row r="131" spans="3:24" ht="70.5" customHeight="1">
      <c r="N131" s="2"/>
    </row>
    <row r="132" spans="3:24" ht="67.5" customHeight="1">
      <c r="N132" s="2"/>
    </row>
    <row r="133" spans="3:24" ht="56.25" customHeight="1">
      <c r="N133" s="2"/>
    </row>
    <row r="134" spans="3:24" ht="51" customHeight="1">
      <c r="N134" s="2"/>
    </row>
    <row r="135" spans="3:24" ht="50.25" customHeight="1">
      <c r="N135" s="2"/>
    </row>
    <row r="136" spans="3:24" ht="49.5" customHeight="1">
      <c r="N136" s="2"/>
    </row>
    <row r="137" spans="3:24" ht="49.5" customHeight="1">
      <c r="N137" s="2"/>
    </row>
    <row r="138" spans="3:24" ht="26.25" customHeight="1">
      <c r="N138" s="2"/>
    </row>
    <row r="139" spans="3:24" ht="58.5" customHeight="1">
      <c r="N139" s="2"/>
    </row>
    <row r="140" spans="3:24" ht="48.75" customHeight="1">
      <c r="N140" s="2"/>
    </row>
    <row r="141" spans="3:24" ht="14.25" customHeight="1">
      <c r="N141" s="2"/>
    </row>
    <row r="142" spans="3:24" ht="39" customHeight="1">
      <c r="N142" s="2"/>
    </row>
    <row r="143" spans="3:24" ht="43.5" customHeight="1">
      <c r="N143" s="2"/>
    </row>
    <row r="144" spans="3:24" ht="39.75" customHeight="1">
      <c r="N144" s="2"/>
    </row>
    <row r="145" spans="2:21" ht="14.25" customHeight="1">
      <c r="N145" s="2"/>
    </row>
    <row r="146" spans="2:21" ht="14.25" customHeight="1">
      <c r="B146" s="271" t="s">
        <v>471</v>
      </c>
      <c r="C146" s="272"/>
      <c r="D146" s="272"/>
      <c r="E146" s="272"/>
      <c r="F146" s="272"/>
      <c r="G146" s="272"/>
      <c r="H146" s="272"/>
      <c r="I146" s="272"/>
      <c r="J146" s="272"/>
      <c r="K146" s="272"/>
      <c r="L146" s="272"/>
      <c r="M146" s="272"/>
      <c r="N146" s="272"/>
      <c r="O146" s="272"/>
      <c r="P146" s="272"/>
      <c r="Q146" s="272"/>
      <c r="R146" s="272"/>
      <c r="S146" s="272"/>
      <c r="T146" s="272"/>
      <c r="U146" s="273"/>
    </row>
    <row r="147" spans="2:21" ht="14.25" customHeight="1">
      <c r="B147" s="278" t="s">
        <v>472</v>
      </c>
      <c r="C147" s="278" t="s">
        <v>473</v>
      </c>
      <c r="D147" s="271" t="s">
        <v>474</v>
      </c>
      <c r="E147" s="272"/>
      <c r="F147" s="272"/>
      <c r="G147" s="273"/>
      <c r="H147" s="274" t="s">
        <v>475</v>
      </c>
      <c r="I147" s="272"/>
      <c r="J147" s="272"/>
      <c r="K147" s="273"/>
      <c r="L147" s="274" t="s">
        <v>476</v>
      </c>
      <c r="M147" s="272"/>
      <c r="N147" s="272"/>
      <c r="O147" s="273"/>
      <c r="P147" s="274" t="s">
        <v>477</v>
      </c>
      <c r="Q147" s="272"/>
      <c r="R147" s="272"/>
      <c r="S147" s="275"/>
      <c r="T147" s="280" t="s">
        <v>478</v>
      </c>
      <c r="U147" s="281"/>
    </row>
    <row r="148" spans="2:21" ht="28.5" customHeight="1">
      <c r="B148" s="279"/>
      <c r="C148" s="279"/>
      <c r="D148" s="68" t="s">
        <v>479</v>
      </c>
      <c r="E148" s="69" t="s">
        <v>480</v>
      </c>
      <c r="F148" s="70" t="s">
        <v>481</v>
      </c>
      <c r="G148" s="69" t="s">
        <v>482</v>
      </c>
      <c r="H148" s="68" t="s">
        <v>479</v>
      </c>
      <c r="I148" s="69" t="s">
        <v>480</v>
      </c>
      <c r="J148" s="70" t="s">
        <v>481</v>
      </c>
      <c r="K148" s="69" t="s">
        <v>482</v>
      </c>
      <c r="L148" s="68" t="s">
        <v>479</v>
      </c>
      <c r="M148" s="69" t="s">
        <v>480</v>
      </c>
      <c r="N148" s="70" t="s">
        <v>481</v>
      </c>
      <c r="O148" s="69" t="s">
        <v>482</v>
      </c>
      <c r="P148" s="68" t="s">
        <v>479</v>
      </c>
      <c r="Q148" s="69" t="s">
        <v>480</v>
      </c>
      <c r="R148" s="70" t="s">
        <v>481</v>
      </c>
      <c r="S148" s="71" t="s">
        <v>482</v>
      </c>
      <c r="T148" s="282"/>
      <c r="U148" s="283"/>
    </row>
    <row r="149" spans="2:21" ht="49.5" customHeight="1">
      <c r="B149" s="72" t="s">
        <v>483</v>
      </c>
      <c r="C149" s="73">
        <v>950000</v>
      </c>
      <c r="D149" s="74">
        <v>237500</v>
      </c>
      <c r="E149" s="74">
        <v>237500</v>
      </c>
      <c r="F149" s="74">
        <v>237500</v>
      </c>
      <c r="G149" s="74">
        <v>237500</v>
      </c>
      <c r="H149" s="75"/>
      <c r="I149" s="75"/>
      <c r="J149" s="75"/>
      <c r="K149" s="75"/>
      <c r="L149" s="19">
        <f t="shared" ref="L149:O149" si="112">IFERROR((H149/D149),"NO APLICA")</f>
        <v>0</v>
      </c>
      <c r="M149" s="19">
        <f t="shared" si="112"/>
        <v>0</v>
      </c>
      <c r="N149" s="19">
        <f t="shared" si="112"/>
        <v>0</v>
      </c>
      <c r="O149" s="19">
        <f t="shared" si="112"/>
        <v>0</v>
      </c>
      <c r="P149" s="19">
        <f t="shared" ref="P149:P164" si="113">IFERROR(((H149)/(D149)),"NO APLICA")</f>
        <v>0</v>
      </c>
      <c r="Q149" s="19">
        <f t="shared" ref="Q149:Q164" si="114">IFERROR(((H149+I149)/(D149+E149)),"NO APLICA")</f>
        <v>0</v>
      </c>
      <c r="R149" s="19">
        <f t="shared" ref="R149:R164" si="115">IFERROR(((H149+I149+J149)/(D149+E149+F149)),"NO APLICA")</f>
        <v>0</v>
      </c>
      <c r="S149" s="19">
        <f t="shared" ref="S149:S164" si="116">IFERROR(((H149+I149+J149+K149)/(D149+E149+F149+G149)),"NO APLICA")</f>
        <v>0</v>
      </c>
      <c r="T149" s="254"/>
      <c r="U149" s="255"/>
    </row>
    <row r="150" spans="2:21" ht="47.25" customHeight="1">
      <c r="B150" s="72" t="s">
        <v>484</v>
      </c>
      <c r="C150" s="22" t="s">
        <v>485</v>
      </c>
      <c r="D150" s="74">
        <v>0</v>
      </c>
      <c r="E150" s="74">
        <v>0</v>
      </c>
      <c r="F150" s="74">
        <v>0</v>
      </c>
      <c r="G150" s="76">
        <v>0</v>
      </c>
      <c r="H150" s="24">
        <v>0</v>
      </c>
      <c r="I150" s="24">
        <v>0</v>
      </c>
      <c r="J150" s="24">
        <v>0</v>
      </c>
      <c r="K150" s="24">
        <v>0</v>
      </c>
      <c r="L150" s="19" t="str">
        <f t="shared" ref="L150:O150" si="117">IFERROR((H150/D150),"NO APLICA")</f>
        <v>NO APLICA</v>
      </c>
      <c r="M150" s="19" t="str">
        <f t="shared" si="117"/>
        <v>NO APLICA</v>
      </c>
      <c r="N150" s="19" t="str">
        <f t="shared" si="117"/>
        <v>NO APLICA</v>
      </c>
      <c r="O150" s="19" t="str">
        <f t="shared" si="117"/>
        <v>NO APLICA</v>
      </c>
      <c r="P150" s="19" t="str">
        <f t="shared" si="113"/>
        <v>NO APLICA</v>
      </c>
      <c r="Q150" s="19" t="str">
        <f t="shared" si="114"/>
        <v>NO APLICA</v>
      </c>
      <c r="R150" s="19" t="str">
        <f t="shared" si="115"/>
        <v>NO APLICA</v>
      </c>
      <c r="S150" s="19" t="str">
        <f t="shared" si="116"/>
        <v>NO APLICA</v>
      </c>
      <c r="T150" s="254"/>
      <c r="U150" s="255"/>
    </row>
    <row r="151" spans="2:21" ht="74.25" customHeight="1">
      <c r="B151" s="72" t="s">
        <v>486</v>
      </c>
      <c r="C151" s="77">
        <v>5574823</v>
      </c>
      <c r="D151" s="78">
        <v>1279296</v>
      </c>
      <c r="E151" s="79">
        <v>1216518</v>
      </c>
      <c r="F151" s="79">
        <v>1271620</v>
      </c>
      <c r="G151" s="80">
        <v>1807389</v>
      </c>
      <c r="H151" s="81">
        <v>982145.82</v>
      </c>
      <c r="I151" s="82">
        <v>1250763.8899999999</v>
      </c>
      <c r="J151" s="82">
        <v>1335951</v>
      </c>
      <c r="K151" s="82"/>
      <c r="L151" s="19">
        <f t="shared" ref="L151:O151" si="118">IFERROR((H151/D151),"NO APLICA")</f>
        <v>0.76772366989344132</v>
      </c>
      <c r="M151" s="19">
        <f t="shared" si="118"/>
        <v>1.0281507466391784</v>
      </c>
      <c r="N151" s="19">
        <f t="shared" si="118"/>
        <v>1.0505897988392758</v>
      </c>
      <c r="O151" s="19">
        <f t="shared" si="118"/>
        <v>0</v>
      </c>
      <c r="P151" s="19">
        <f t="shared" si="113"/>
        <v>0.76772366989344132</v>
      </c>
      <c r="Q151" s="19">
        <f t="shared" si="114"/>
        <v>0.89466190589523098</v>
      </c>
      <c r="R151" s="19">
        <f t="shared" si="115"/>
        <v>0.94729216490587487</v>
      </c>
      <c r="S151" s="19">
        <f t="shared" si="116"/>
        <v>0.64017471227337619</v>
      </c>
      <c r="T151" s="284" t="s">
        <v>487</v>
      </c>
      <c r="U151" s="255"/>
    </row>
    <row r="152" spans="2:21" ht="57" customHeight="1">
      <c r="B152" s="83" t="s">
        <v>488</v>
      </c>
      <c r="C152" s="84">
        <v>4900000</v>
      </c>
      <c r="D152" s="85">
        <v>1228206</v>
      </c>
      <c r="E152" s="85">
        <v>1290264</v>
      </c>
      <c r="F152" s="85">
        <v>1191265</v>
      </c>
      <c r="G152" s="86">
        <v>1190265</v>
      </c>
      <c r="H152" s="81">
        <v>974224.82</v>
      </c>
      <c r="I152" s="82"/>
      <c r="J152" s="82"/>
      <c r="K152" s="82"/>
      <c r="L152" s="19">
        <f t="shared" ref="L152:O152" si="119">IFERROR((H152/D152),"NO APLICA")</f>
        <v>0.79320962444410792</v>
      </c>
      <c r="M152" s="19">
        <f t="shared" si="119"/>
        <v>0</v>
      </c>
      <c r="N152" s="19">
        <f t="shared" si="119"/>
        <v>0</v>
      </c>
      <c r="O152" s="19">
        <f t="shared" si="119"/>
        <v>0</v>
      </c>
      <c r="P152" s="19">
        <f t="shared" si="113"/>
        <v>0.79320962444410792</v>
      </c>
      <c r="Q152" s="19">
        <f t="shared" si="114"/>
        <v>0.38683201308731091</v>
      </c>
      <c r="R152" s="19">
        <f t="shared" si="115"/>
        <v>0.26261304918006273</v>
      </c>
      <c r="S152" s="19">
        <f t="shared" si="116"/>
        <v>0.1988213918367347</v>
      </c>
      <c r="T152" s="254"/>
      <c r="U152" s="255"/>
    </row>
    <row r="153" spans="2:21" ht="51.75" customHeight="1">
      <c r="B153" s="83" t="s">
        <v>489</v>
      </c>
      <c r="C153" s="87">
        <v>300000</v>
      </c>
      <c r="D153" s="88">
        <v>92692</v>
      </c>
      <c r="E153" s="89">
        <v>61836</v>
      </c>
      <c r="F153" s="89">
        <v>79236</v>
      </c>
      <c r="G153" s="90">
        <v>66236</v>
      </c>
      <c r="H153" s="81">
        <v>61835.94</v>
      </c>
      <c r="I153" s="82"/>
      <c r="J153" s="82"/>
      <c r="K153" s="82">
        <v>76181.36</v>
      </c>
      <c r="L153" s="19">
        <f t="shared" ref="L153:O153" si="120">IFERROR((H153/D153),"NO APLICA")</f>
        <v>0.66711194062054979</v>
      </c>
      <c r="M153" s="19">
        <f t="shared" si="120"/>
        <v>0</v>
      </c>
      <c r="N153" s="19">
        <f t="shared" si="120"/>
        <v>0</v>
      </c>
      <c r="O153" s="19">
        <f t="shared" si="120"/>
        <v>1.1501503713992391</v>
      </c>
      <c r="P153" s="19">
        <f t="shared" si="113"/>
        <v>0.66711194062054979</v>
      </c>
      <c r="Q153" s="19">
        <f t="shared" si="114"/>
        <v>0.40016010043487266</v>
      </c>
      <c r="R153" s="19">
        <f t="shared" si="115"/>
        <v>0.26452293766362656</v>
      </c>
      <c r="S153" s="19">
        <f t="shared" si="116"/>
        <v>0.46005766666666664</v>
      </c>
      <c r="T153" s="285" t="s">
        <v>490</v>
      </c>
      <c r="U153" s="255"/>
    </row>
    <row r="154" spans="2:21" ht="57.75" customHeight="1">
      <c r="B154" s="83" t="s">
        <v>491</v>
      </c>
      <c r="C154" s="84">
        <v>13501582</v>
      </c>
      <c r="D154" s="85">
        <v>3375395.5</v>
      </c>
      <c r="E154" s="85">
        <v>3375395.5</v>
      </c>
      <c r="F154" s="85">
        <v>3375395.5</v>
      </c>
      <c r="G154" s="86">
        <v>3375395.5</v>
      </c>
      <c r="H154" s="81">
        <v>3375395.5</v>
      </c>
      <c r="I154" s="91">
        <v>372855.86</v>
      </c>
      <c r="J154" s="82"/>
      <c r="K154" s="82"/>
      <c r="L154" s="19">
        <f t="shared" ref="L154:O154" si="121">IFERROR((H154/D154),"NO APLICA")</f>
        <v>1</v>
      </c>
      <c r="M154" s="19">
        <f t="shared" si="121"/>
        <v>0.11046286575899031</v>
      </c>
      <c r="N154" s="19">
        <f t="shared" si="121"/>
        <v>0</v>
      </c>
      <c r="O154" s="19">
        <f t="shared" si="121"/>
        <v>0</v>
      </c>
      <c r="P154" s="19">
        <f t="shared" si="113"/>
        <v>1</v>
      </c>
      <c r="Q154" s="19">
        <f t="shared" si="114"/>
        <v>0.55523143287949517</v>
      </c>
      <c r="R154" s="19">
        <f t="shared" si="115"/>
        <v>0.37015428858633009</v>
      </c>
      <c r="S154" s="19">
        <f t="shared" si="116"/>
        <v>0.27761571643974758</v>
      </c>
      <c r="T154" s="254"/>
      <c r="U154" s="255"/>
    </row>
    <row r="155" spans="2:21" ht="39" customHeight="1">
      <c r="B155" s="83" t="s">
        <v>492</v>
      </c>
      <c r="C155" s="92">
        <v>850000</v>
      </c>
      <c r="D155" s="93">
        <v>105252</v>
      </c>
      <c r="E155" s="94">
        <v>340702</v>
      </c>
      <c r="F155" s="94">
        <v>229702</v>
      </c>
      <c r="G155" s="95">
        <v>174344</v>
      </c>
      <c r="H155" s="81">
        <v>20980.42</v>
      </c>
      <c r="I155" s="82">
        <v>327055.82</v>
      </c>
      <c r="J155" s="82">
        <v>84327.56</v>
      </c>
      <c r="K155" s="82"/>
      <c r="L155" s="19">
        <f t="shared" ref="L155:O155" si="122">IFERROR((H155/D155),"NO APLICA")</f>
        <v>0.19933511952266939</v>
      </c>
      <c r="M155" s="19">
        <f t="shared" si="122"/>
        <v>0.95994687439463233</v>
      </c>
      <c r="N155" s="19">
        <f t="shared" si="122"/>
        <v>0.36711722144343539</v>
      </c>
      <c r="O155" s="19">
        <f t="shared" si="122"/>
        <v>0</v>
      </c>
      <c r="P155" s="19">
        <f t="shared" si="113"/>
        <v>0.19933511952266939</v>
      </c>
      <c r="Q155" s="19">
        <f t="shared" si="114"/>
        <v>0.78043080676482324</v>
      </c>
      <c r="R155" s="19">
        <f t="shared" si="115"/>
        <v>0.63991705838474011</v>
      </c>
      <c r="S155" s="19">
        <f t="shared" si="116"/>
        <v>0.50866329411764699</v>
      </c>
      <c r="T155" s="256" t="s">
        <v>493</v>
      </c>
      <c r="U155" s="255"/>
    </row>
    <row r="156" spans="2:21" ht="63.75" customHeight="1">
      <c r="B156" s="83" t="s">
        <v>494</v>
      </c>
      <c r="C156" s="96">
        <v>9400000</v>
      </c>
      <c r="D156" s="74">
        <v>2762464</v>
      </c>
      <c r="E156" s="74">
        <v>2367240</v>
      </c>
      <c r="F156" s="74">
        <v>2138258</v>
      </c>
      <c r="G156" s="76">
        <v>1367273</v>
      </c>
      <c r="H156" s="97">
        <v>2762464</v>
      </c>
      <c r="I156" s="24">
        <v>2938198</v>
      </c>
      <c r="J156" s="24">
        <v>1412860</v>
      </c>
      <c r="K156" s="98">
        <v>2024835</v>
      </c>
      <c r="L156" s="19">
        <f t="shared" ref="L156:O156" si="123">IFERROR((H156/D156),"NO APLICA")</f>
        <v>1</v>
      </c>
      <c r="M156" s="19">
        <f t="shared" si="123"/>
        <v>1.2411914296818236</v>
      </c>
      <c r="N156" s="19">
        <f t="shared" si="123"/>
        <v>0.66075281841573841</v>
      </c>
      <c r="O156" s="19">
        <f t="shared" si="123"/>
        <v>1.4809295583252211</v>
      </c>
      <c r="P156" s="19">
        <f t="shared" si="113"/>
        <v>1</v>
      </c>
      <c r="Q156" s="19">
        <f t="shared" si="114"/>
        <v>1.1113042779856304</v>
      </c>
      <c r="R156" s="19">
        <f t="shared" si="115"/>
        <v>0.9787505768467144</v>
      </c>
      <c r="S156" s="19">
        <f t="shared" si="116"/>
        <v>1.0582638457436306</v>
      </c>
      <c r="T156" s="254"/>
      <c r="U156" s="255"/>
    </row>
    <row r="157" spans="2:21" ht="54" customHeight="1">
      <c r="B157" s="83" t="s">
        <v>495</v>
      </c>
      <c r="C157" s="96">
        <v>1550000</v>
      </c>
      <c r="D157" s="74">
        <v>281386.53999999998</v>
      </c>
      <c r="E157" s="74">
        <v>504090</v>
      </c>
      <c r="F157" s="74">
        <v>442663</v>
      </c>
      <c r="G157" s="76" t="s">
        <v>496</v>
      </c>
      <c r="H157" s="97">
        <v>158943.93</v>
      </c>
      <c r="I157" s="24"/>
      <c r="J157" s="24"/>
      <c r="K157" s="19"/>
      <c r="L157" s="19">
        <f t="shared" ref="L157:O157" si="124">IFERROR((H157/D157),"NO APLICA")</f>
        <v>0.56485974773349146</v>
      </c>
      <c r="M157" s="19">
        <f t="shared" si="124"/>
        <v>0</v>
      </c>
      <c r="N157" s="19">
        <f t="shared" si="124"/>
        <v>0</v>
      </c>
      <c r="O157" s="19" t="str">
        <f t="shared" si="124"/>
        <v>NO APLICA</v>
      </c>
      <c r="P157" s="19">
        <f t="shared" si="113"/>
        <v>0.56485974773349146</v>
      </c>
      <c r="Q157" s="19">
        <f t="shared" si="114"/>
        <v>0.20235350377237235</v>
      </c>
      <c r="R157" s="19">
        <f t="shared" si="115"/>
        <v>0.12941846168392232</v>
      </c>
      <c r="S157" s="19" t="str">
        <f t="shared" si="116"/>
        <v>NO APLICA</v>
      </c>
      <c r="T157" s="254"/>
      <c r="U157" s="255"/>
    </row>
    <row r="158" spans="2:21" ht="30.75" customHeight="1">
      <c r="B158" s="83" t="s">
        <v>497</v>
      </c>
      <c r="C158" s="92">
        <v>600000</v>
      </c>
      <c r="D158" s="93">
        <v>150000</v>
      </c>
      <c r="E158" s="94">
        <v>150000</v>
      </c>
      <c r="F158" s="94">
        <v>150000</v>
      </c>
      <c r="G158" s="95">
        <v>150000</v>
      </c>
      <c r="H158" s="97">
        <v>50009.08</v>
      </c>
      <c r="I158" s="24"/>
      <c r="J158" s="24"/>
      <c r="K158" s="24"/>
      <c r="L158" s="19">
        <f t="shared" ref="L158:O158" si="125">IFERROR((H158/D158),"NO APLICA")</f>
        <v>0.33339386666666671</v>
      </c>
      <c r="M158" s="19">
        <f t="shared" si="125"/>
        <v>0</v>
      </c>
      <c r="N158" s="19">
        <f t="shared" si="125"/>
        <v>0</v>
      </c>
      <c r="O158" s="19">
        <f t="shared" si="125"/>
        <v>0</v>
      </c>
      <c r="P158" s="19">
        <f t="shared" si="113"/>
        <v>0.33339386666666671</v>
      </c>
      <c r="Q158" s="19">
        <f t="shared" si="114"/>
        <v>0.16669693333333335</v>
      </c>
      <c r="R158" s="19">
        <f t="shared" si="115"/>
        <v>0.11113128888888889</v>
      </c>
      <c r="S158" s="19">
        <f t="shared" si="116"/>
        <v>8.3348466666666676E-2</v>
      </c>
      <c r="T158" s="254"/>
      <c r="U158" s="255"/>
    </row>
    <row r="159" spans="2:21" ht="64.5" customHeight="1">
      <c r="B159" s="83" t="s">
        <v>498</v>
      </c>
      <c r="C159" s="96">
        <v>7500000</v>
      </c>
      <c r="D159" s="74">
        <v>1875000</v>
      </c>
      <c r="E159" s="74">
        <v>1875000</v>
      </c>
      <c r="F159" s="74">
        <v>1875000</v>
      </c>
      <c r="G159" s="76">
        <v>1875000</v>
      </c>
      <c r="H159" s="97">
        <v>1875000</v>
      </c>
      <c r="I159" s="97"/>
      <c r="J159" s="97"/>
      <c r="K159" s="99"/>
      <c r="L159" s="19">
        <f t="shared" ref="L159:O159" si="126">IFERROR((H159/D159),"NO APLICA")</f>
        <v>1</v>
      </c>
      <c r="M159" s="19">
        <f t="shared" si="126"/>
        <v>0</v>
      </c>
      <c r="N159" s="19">
        <f t="shared" si="126"/>
        <v>0</v>
      </c>
      <c r="O159" s="19">
        <f t="shared" si="126"/>
        <v>0</v>
      </c>
      <c r="P159" s="19">
        <f t="shared" si="113"/>
        <v>1</v>
      </c>
      <c r="Q159" s="19">
        <f t="shared" si="114"/>
        <v>0.5</v>
      </c>
      <c r="R159" s="19">
        <f t="shared" si="115"/>
        <v>0.33333333333333331</v>
      </c>
      <c r="S159" s="19">
        <f t="shared" si="116"/>
        <v>0.25</v>
      </c>
      <c r="T159" s="254"/>
      <c r="U159" s="255"/>
    </row>
    <row r="160" spans="2:21" ht="57.75" customHeight="1">
      <c r="B160" s="83" t="s">
        <v>499</v>
      </c>
      <c r="C160" s="87">
        <v>8000000</v>
      </c>
      <c r="D160" s="100">
        <v>2000000</v>
      </c>
      <c r="E160" s="88">
        <v>2000000</v>
      </c>
      <c r="F160" s="88">
        <v>2000000</v>
      </c>
      <c r="G160" s="101">
        <v>2000000</v>
      </c>
      <c r="H160" s="81">
        <v>587621.93999999994</v>
      </c>
      <c r="I160" s="81">
        <v>2199701.12</v>
      </c>
      <c r="J160" s="81">
        <v>1221135.07</v>
      </c>
      <c r="K160" s="81">
        <v>0</v>
      </c>
      <c r="L160" s="19">
        <f t="shared" ref="L160:O160" si="127">IFERROR((H160/D160),"NO APLICA")</f>
        <v>0.29381096999999995</v>
      </c>
      <c r="M160" s="19">
        <f t="shared" si="127"/>
        <v>1.0998505600000001</v>
      </c>
      <c r="N160" s="19">
        <f t="shared" si="127"/>
        <v>0.61056753500000005</v>
      </c>
      <c r="O160" s="19">
        <f t="shared" si="127"/>
        <v>0</v>
      </c>
      <c r="P160" s="19">
        <f t="shared" si="113"/>
        <v>0.29381096999999995</v>
      </c>
      <c r="Q160" s="19">
        <f t="shared" si="114"/>
        <v>0.69683076499999996</v>
      </c>
      <c r="R160" s="19">
        <f t="shared" si="115"/>
        <v>0.66807635499999996</v>
      </c>
      <c r="S160" s="19">
        <f t="shared" si="116"/>
        <v>0.50105726625000002</v>
      </c>
      <c r="T160" s="254"/>
      <c r="U160" s="255"/>
    </row>
    <row r="161" spans="2:21" ht="61.5" customHeight="1">
      <c r="B161" s="83" t="s">
        <v>500</v>
      </c>
      <c r="C161" s="84">
        <v>8172197</v>
      </c>
      <c r="D161" s="74" t="s">
        <v>501</v>
      </c>
      <c r="E161" s="74">
        <v>2042049.25</v>
      </c>
      <c r="F161" s="74">
        <v>2042049.25</v>
      </c>
      <c r="G161" s="76">
        <v>2042049.25</v>
      </c>
      <c r="H161" s="97">
        <v>2042049.25</v>
      </c>
      <c r="I161" s="24">
        <v>2042049</v>
      </c>
      <c r="J161" s="24"/>
      <c r="K161" s="19"/>
      <c r="L161" s="19" t="str">
        <f t="shared" ref="L161:O161" si="128">IFERROR((H161/D161),"NO APLICA")</f>
        <v>NO APLICA</v>
      </c>
      <c r="M161" s="19">
        <f t="shared" si="128"/>
        <v>0.99999987757396158</v>
      </c>
      <c r="N161" s="19">
        <f t="shared" si="128"/>
        <v>0</v>
      </c>
      <c r="O161" s="19">
        <f t="shared" si="128"/>
        <v>0</v>
      </c>
      <c r="P161" s="19" t="str">
        <f t="shared" si="113"/>
        <v>NO APLICA</v>
      </c>
      <c r="Q161" s="19" t="str">
        <f t="shared" si="114"/>
        <v>NO APLICA</v>
      </c>
      <c r="R161" s="19" t="str">
        <f t="shared" si="115"/>
        <v>NO APLICA</v>
      </c>
      <c r="S161" s="19" t="str">
        <f t="shared" si="116"/>
        <v>NO APLICA</v>
      </c>
      <c r="T161" s="254"/>
      <c r="U161" s="255"/>
    </row>
    <row r="162" spans="2:21" ht="63" customHeight="1">
      <c r="B162" s="83" t="s">
        <v>502</v>
      </c>
      <c r="C162" s="87">
        <v>7704115</v>
      </c>
      <c r="D162" s="88">
        <v>1926028.75</v>
      </c>
      <c r="E162" s="88">
        <v>1926028.75</v>
      </c>
      <c r="F162" s="88">
        <v>1926028.75</v>
      </c>
      <c r="G162" s="101">
        <v>1926028.75</v>
      </c>
      <c r="H162" s="81">
        <v>1122711.42</v>
      </c>
      <c r="I162" s="82"/>
      <c r="J162" s="82"/>
      <c r="K162" s="82"/>
      <c r="L162" s="19">
        <f t="shared" ref="L162:O162" si="129">IFERROR((H162/D162),"NO APLICA")</f>
        <v>0.58291519272492687</v>
      </c>
      <c r="M162" s="19">
        <f t="shared" si="129"/>
        <v>0</v>
      </c>
      <c r="N162" s="19">
        <f t="shared" si="129"/>
        <v>0</v>
      </c>
      <c r="O162" s="19">
        <f t="shared" si="129"/>
        <v>0</v>
      </c>
      <c r="P162" s="19">
        <f t="shared" si="113"/>
        <v>0.58291519272492687</v>
      </c>
      <c r="Q162" s="19">
        <f t="shared" si="114"/>
        <v>0.29145759636246343</v>
      </c>
      <c r="R162" s="19">
        <f t="shared" si="115"/>
        <v>0.19430506424164229</v>
      </c>
      <c r="S162" s="19">
        <f t="shared" si="116"/>
        <v>0.14572879818123172</v>
      </c>
      <c r="T162" s="254"/>
      <c r="U162" s="255"/>
    </row>
    <row r="163" spans="2:21" ht="57.75" customHeight="1">
      <c r="B163" s="102" t="s">
        <v>503</v>
      </c>
      <c r="C163" s="84">
        <v>6200000</v>
      </c>
      <c r="D163" s="85">
        <v>939591</v>
      </c>
      <c r="E163" s="85">
        <v>904591</v>
      </c>
      <c r="F163" s="85">
        <v>1071224</v>
      </c>
      <c r="G163" s="86">
        <v>3284594</v>
      </c>
      <c r="H163" s="81">
        <v>905506.23</v>
      </c>
      <c r="I163" s="82"/>
      <c r="J163" s="82"/>
      <c r="K163" s="82"/>
      <c r="L163" s="19">
        <f t="shared" ref="L163:O163" si="130">IFERROR((H163/D163),"NO APLICA")</f>
        <v>0.96372382238654897</v>
      </c>
      <c r="M163" s="19">
        <f t="shared" si="130"/>
        <v>0</v>
      </c>
      <c r="N163" s="19">
        <f t="shared" si="130"/>
        <v>0</v>
      </c>
      <c r="O163" s="19">
        <f t="shared" si="130"/>
        <v>0</v>
      </c>
      <c r="P163" s="19">
        <f t="shared" si="113"/>
        <v>0.96372382238654897</v>
      </c>
      <c r="Q163" s="19">
        <f t="shared" si="114"/>
        <v>0.49100697761934559</v>
      </c>
      <c r="R163" s="19">
        <f t="shared" si="115"/>
        <v>0.31059352625329029</v>
      </c>
      <c r="S163" s="19">
        <f t="shared" si="116"/>
        <v>0.14604939193548386</v>
      </c>
      <c r="T163" s="254"/>
      <c r="U163" s="255"/>
    </row>
    <row r="164" spans="2:21" ht="24" customHeight="1">
      <c r="B164" s="84" t="s">
        <v>504</v>
      </c>
      <c r="C164" s="84">
        <f>SUM(C149:C163)</f>
        <v>75202717</v>
      </c>
      <c r="D164" s="82"/>
      <c r="E164" s="82"/>
      <c r="F164" s="82"/>
      <c r="G164" s="103"/>
      <c r="H164" s="82">
        <f>SUM(H151:H163)</f>
        <v>14918888.35</v>
      </c>
      <c r="I164" s="82"/>
      <c r="J164" s="82"/>
      <c r="K164" s="82"/>
      <c r="L164" s="19" t="str">
        <f t="shared" ref="L164:O164" si="131">IFERROR((H164/D164),"NO APLICA")</f>
        <v>NO APLICA</v>
      </c>
      <c r="M164" s="19" t="str">
        <f t="shared" si="131"/>
        <v>NO APLICA</v>
      </c>
      <c r="N164" s="19" t="str">
        <f t="shared" si="131"/>
        <v>NO APLICA</v>
      </c>
      <c r="O164" s="19" t="str">
        <f t="shared" si="131"/>
        <v>NO APLICA</v>
      </c>
      <c r="P164" s="19" t="str">
        <f t="shared" si="113"/>
        <v>NO APLICA</v>
      </c>
      <c r="Q164" s="19" t="str">
        <f t="shared" si="114"/>
        <v>NO APLICA</v>
      </c>
      <c r="R164" s="19" t="str">
        <f t="shared" si="115"/>
        <v>NO APLICA</v>
      </c>
      <c r="S164" s="19" t="str">
        <f t="shared" si="116"/>
        <v>NO APLICA</v>
      </c>
      <c r="T164" s="254"/>
      <c r="U164" s="255"/>
    </row>
    <row r="165" spans="2:21" ht="14.25" customHeight="1">
      <c r="N165" s="2"/>
    </row>
    <row r="166" spans="2:21" ht="14.25" customHeight="1">
      <c r="N166" s="2"/>
    </row>
    <row r="167" spans="2:21" ht="14.25" customHeight="1">
      <c r="N167" s="2"/>
    </row>
    <row r="168" spans="2:21" ht="14.25" customHeight="1">
      <c r="N168" s="2"/>
    </row>
    <row r="169" spans="2:21" ht="14.25" customHeight="1">
      <c r="N169" s="2"/>
    </row>
    <row r="170" spans="2:21" ht="14.25" customHeight="1">
      <c r="N170" s="2"/>
    </row>
    <row r="171" spans="2:21" ht="14.25" customHeight="1">
      <c r="N171" s="2"/>
    </row>
    <row r="172" spans="2:21" ht="14.25" customHeight="1">
      <c r="N172" s="2"/>
    </row>
    <row r="173" spans="2:21" ht="14.25" customHeight="1">
      <c r="N173" s="2"/>
    </row>
    <row r="174" spans="2:21" ht="14.25" customHeight="1">
      <c r="N174" s="2"/>
    </row>
    <row r="175" spans="2:21" ht="14.25" customHeight="1">
      <c r="N175" s="2"/>
    </row>
    <row r="176" spans="2:21" ht="14.25" customHeight="1">
      <c r="N176" s="2"/>
    </row>
    <row r="177" spans="14:14" ht="14.25" customHeight="1">
      <c r="N177" s="2"/>
    </row>
    <row r="178" spans="14:14" ht="14.25" customHeight="1">
      <c r="N178" s="2"/>
    </row>
    <row r="179" spans="14:14" ht="14.25" customHeight="1">
      <c r="N179" s="2"/>
    </row>
    <row r="180" spans="14:14" ht="14.25" customHeight="1">
      <c r="N180" s="2"/>
    </row>
    <row r="181" spans="14:14" ht="14.25" customHeight="1">
      <c r="N181" s="2"/>
    </row>
    <row r="182" spans="14:14" ht="14.25" customHeight="1">
      <c r="N182" s="2"/>
    </row>
    <row r="183" spans="14:14" ht="14.25" customHeight="1">
      <c r="N183" s="2"/>
    </row>
    <row r="184" spans="14:14" ht="14.25" customHeight="1">
      <c r="N184" s="2"/>
    </row>
    <row r="185" spans="14:14" ht="14.25" customHeight="1">
      <c r="N185" s="2"/>
    </row>
    <row r="186" spans="14:14" ht="14.25" customHeight="1">
      <c r="N186" s="2"/>
    </row>
    <row r="187" spans="14:14" ht="14.25" customHeight="1">
      <c r="N187" s="2"/>
    </row>
    <row r="188" spans="14:14" ht="14.25" customHeight="1">
      <c r="N188" s="2"/>
    </row>
    <row r="189" spans="14:14" ht="14.25" customHeight="1">
      <c r="N189" s="2"/>
    </row>
    <row r="190" spans="14:14" ht="14.25" customHeight="1">
      <c r="N190" s="2"/>
    </row>
    <row r="191" spans="14:14" ht="14.25" customHeight="1">
      <c r="N191" s="2"/>
    </row>
    <row r="192" spans="14:14" ht="14.25" customHeight="1">
      <c r="N192" s="2"/>
    </row>
    <row r="193" spans="14:14" ht="14.25" customHeight="1">
      <c r="N193" s="2"/>
    </row>
    <row r="194" spans="14:14" ht="14.25" customHeight="1">
      <c r="N194" s="2"/>
    </row>
    <row r="195" spans="14:14" ht="14.25" customHeight="1">
      <c r="N195" s="2"/>
    </row>
    <row r="196" spans="14:14" ht="14.25" customHeight="1">
      <c r="N196" s="2"/>
    </row>
    <row r="197" spans="14:14" ht="14.25" customHeight="1">
      <c r="N197" s="2"/>
    </row>
    <row r="198" spans="14:14" ht="14.25" customHeight="1">
      <c r="N198" s="2"/>
    </row>
    <row r="199" spans="14:14" ht="14.25" customHeight="1">
      <c r="N199" s="2"/>
    </row>
    <row r="200" spans="14:14" ht="14.25" customHeight="1">
      <c r="N200" s="2"/>
    </row>
    <row r="201" spans="14:14" ht="14.25" customHeight="1">
      <c r="N201" s="2"/>
    </row>
    <row r="202" spans="14:14" ht="14.25" customHeight="1">
      <c r="N202" s="2"/>
    </row>
    <row r="203" spans="14:14" ht="14.25" customHeight="1">
      <c r="N203" s="2"/>
    </row>
    <row r="204" spans="14:14" ht="14.25" customHeight="1">
      <c r="N204" s="2"/>
    </row>
    <row r="205" spans="14:14" ht="14.25" customHeight="1">
      <c r="N205" s="2"/>
    </row>
    <row r="206" spans="14:14" ht="14.25" customHeight="1">
      <c r="N206" s="2"/>
    </row>
    <row r="207" spans="14:14" ht="14.25" customHeight="1">
      <c r="N207" s="2"/>
    </row>
    <row r="208" spans="14:14" ht="14.25" customHeight="1">
      <c r="N208" s="2"/>
    </row>
    <row r="209" spans="14:14" ht="14.25" customHeight="1">
      <c r="N209" s="2"/>
    </row>
    <row r="210" spans="14:14" ht="14.25" customHeight="1">
      <c r="N210" s="2"/>
    </row>
    <row r="211" spans="14:14" ht="14.25" customHeight="1">
      <c r="N211" s="2"/>
    </row>
    <row r="212" spans="14:14" ht="14.25" customHeight="1">
      <c r="N212" s="2"/>
    </row>
    <row r="213" spans="14:14" ht="14.25" customHeight="1">
      <c r="N213" s="2"/>
    </row>
    <row r="214" spans="14:14" ht="14.25" customHeight="1">
      <c r="N214" s="2"/>
    </row>
    <row r="215" spans="14:14" ht="14.25" customHeight="1">
      <c r="N215" s="2"/>
    </row>
    <row r="216" spans="14:14" ht="14.25" customHeight="1">
      <c r="N216" s="2"/>
    </row>
    <row r="217" spans="14:14" ht="14.25" customHeight="1">
      <c r="N217" s="2"/>
    </row>
    <row r="218" spans="14:14" ht="14.25" customHeight="1">
      <c r="N218" s="2"/>
    </row>
    <row r="219" spans="14:14" ht="14.25" customHeight="1">
      <c r="N219" s="2"/>
    </row>
    <row r="220" spans="14:14" ht="14.25" customHeight="1">
      <c r="N220" s="2"/>
    </row>
    <row r="221" spans="14:14" ht="14.25" customHeight="1">
      <c r="N221" s="2"/>
    </row>
    <row r="222" spans="14:14" ht="14.25" customHeight="1">
      <c r="N222" s="2"/>
    </row>
    <row r="223" spans="14:14" ht="14.25" customHeight="1">
      <c r="N223" s="2"/>
    </row>
    <row r="224" spans="14:14" ht="14.25" customHeight="1">
      <c r="N224" s="2"/>
    </row>
    <row r="225" spans="14:14" ht="14.25" customHeight="1">
      <c r="N225" s="2"/>
    </row>
    <row r="226" spans="14:14" ht="14.25" customHeight="1">
      <c r="N226" s="2"/>
    </row>
    <row r="227" spans="14:14" ht="14.25" customHeight="1">
      <c r="N227" s="2"/>
    </row>
    <row r="228" spans="14:14" ht="14.25" customHeight="1">
      <c r="N228" s="2"/>
    </row>
    <row r="229" spans="14:14" ht="14.25" customHeight="1">
      <c r="N229" s="2"/>
    </row>
    <row r="230" spans="14:14" ht="14.25" customHeight="1">
      <c r="N230" s="2"/>
    </row>
    <row r="231" spans="14:14" ht="14.25" customHeight="1">
      <c r="N231" s="2"/>
    </row>
    <row r="232" spans="14:14" ht="14.25" customHeight="1">
      <c r="N232" s="2"/>
    </row>
    <row r="233" spans="14:14" ht="14.25" customHeight="1">
      <c r="N233" s="2"/>
    </row>
    <row r="234" spans="14:14" ht="14.25" customHeight="1">
      <c r="N234" s="2"/>
    </row>
    <row r="235" spans="14:14" ht="14.25" customHeight="1">
      <c r="N235" s="2"/>
    </row>
    <row r="236" spans="14:14" ht="14.25" customHeight="1">
      <c r="N236" s="2"/>
    </row>
    <row r="237" spans="14:14" ht="14.25" customHeight="1">
      <c r="N237" s="2"/>
    </row>
    <row r="238" spans="14:14" ht="14.25" customHeight="1">
      <c r="N238" s="2"/>
    </row>
    <row r="239" spans="14:14" ht="14.25" customHeight="1">
      <c r="N239" s="2"/>
    </row>
    <row r="240" spans="14:14" ht="14.25" customHeight="1">
      <c r="N240" s="2"/>
    </row>
    <row r="241" spans="14:14" ht="14.25" customHeight="1">
      <c r="N241" s="2"/>
    </row>
    <row r="242" spans="14:14" ht="14.25" customHeight="1">
      <c r="N242" s="2"/>
    </row>
    <row r="243" spans="14:14" ht="14.25" customHeight="1">
      <c r="N243" s="2"/>
    </row>
    <row r="244" spans="14:14" ht="14.25" customHeight="1">
      <c r="N244" s="2"/>
    </row>
    <row r="245" spans="14:14" ht="14.25" customHeight="1">
      <c r="N245" s="2"/>
    </row>
    <row r="246" spans="14:14" ht="14.25" customHeight="1">
      <c r="N246" s="2"/>
    </row>
    <row r="247" spans="14:14" ht="14.25" customHeight="1">
      <c r="N247" s="2"/>
    </row>
    <row r="248" spans="14:14" ht="14.25" customHeight="1">
      <c r="N248" s="2"/>
    </row>
    <row r="249" spans="14:14" ht="14.25" customHeight="1">
      <c r="N249" s="2"/>
    </row>
    <row r="250" spans="14:14" ht="14.25" customHeight="1">
      <c r="N250" s="2"/>
    </row>
    <row r="251" spans="14:14" ht="14.25" customHeight="1">
      <c r="N251" s="2"/>
    </row>
    <row r="252" spans="14:14" ht="14.25" customHeight="1">
      <c r="N252" s="2"/>
    </row>
    <row r="253" spans="14:14" ht="14.25" customHeight="1">
      <c r="N253" s="2"/>
    </row>
    <row r="254" spans="14:14" ht="14.25" customHeight="1">
      <c r="N254" s="2"/>
    </row>
    <row r="255" spans="14:14" ht="14.25" customHeight="1">
      <c r="N255" s="2"/>
    </row>
    <row r="256" spans="14:14" ht="14.25" customHeight="1">
      <c r="N256" s="2"/>
    </row>
    <row r="257" spans="14:14" ht="14.25" customHeight="1">
      <c r="N257" s="2"/>
    </row>
    <row r="258" spans="14:14" ht="14.25" customHeight="1">
      <c r="N258" s="2"/>
    </row>
    <row r="259" spans="14:14" ht="14.25" customHeight="1">
      <c r="N259" s="2"/>
    </row>
    <row r="260" spans="14:14" ht="14.25" customHeight="1">
      <c r="N260" s="2"/>
    </row>
    <row r="261" spans="14:14" ht="14.25" customHeight="1">
      <c r="N261" s="2"/>
    </row>
    <row r="262" spans="14:14" ht="14.25" customHeight="1">
      <c r="N262" s="2"/>
    </row>
    <row r="263" spans="14:14" ht="14.25" customHeight="1">
      <c r="N263" s="2"/>
    </row>
    <row r="264" spans="14:14" ht="14.25" customHeight="1">
      <c r="N264" s="2"/>
    </row>
    <row r="265" spans="14:14" ht="14.25" customHeight="1">
      <c r="N265" s="2"/>
    </row>
    <row r="266" spans="14:14" ht="14.25" customHeight="1">
      <c r="N266" s="2"/>
    </row>
    <row r="267" spans="14:14" ht="14.25" customHeight="1">
      <c r="N267" s="2"/>
    </row>
    <row r="268" spans="14:14" ht="14.25" customHeight="1">
      <c r="N268" s="2"/>
    </row>
    <row r="269" spans="14:14" ht="14.25" customHeight="1">
      <c r="N269" s="2"/>
    </row>
    <row r="270" spans="14:14" ht="14.25" customHeight="1">
      <c r="N270" s="2"/>
    </row>
    <row r="271" spans="14:14" ht="14.25" customHeight="1">
      <c r="N271" s="2"/>
    </row>
    <row r="272" spans="14:14" ht="14.25" customHeight="1">
      <c r="N272" s="2"/>
    </row>
    <row r="273" spans="14:14" ht="14.25" customHeight="1">
      <c r="N273" s="2"/>
    </row>
    <row r="274" spans="14:14" ht="14.25" customHeight="1">
      <c r="N274" s="2"/>
    </row>
    <row r="275" spans="14:14" ht="14.25" customHeight="1">
      <c r="N275" s="2"/>
    </row>
    <row r="276" spans="14:14" ht="14.25" customHeight="1">
      <c r="N276" s="2"/>
    </row>
    <row r="277" spans="14:14" ht="14.25" customHeight="1">
      <c r="N277" s="2"/>
    </row>
    <row r="278" spans="14:14" ht="14.25" customHeight="1">
      <c r="N278" s="2"/>
    </row>
    <row r="279" spans="14:14" ht="14.25" customHeight="1">
      <c r="N279" s="2"/>
    </row>
    <row r="280" spans="14:14" ht="14.25" customHeight="1">
      <c r="N280" s="2"/>
    </row>
    <row r="281" spans="14:14" ht="14.25" customHeight="1">
      <c r="N281" s="2"/>
    </row>
    <row r="282" spans="14:14" ht="14.25" customHeight="1">
      <c r="N282" s="2"/>
    </row>
    <row r="283" spans="14:14" ht="14.25" customHeight="1">
      <c r="N283" s="2"/>
    </row>
    <row r="284" spans="14:14" ht="14.25" customHeight="1">
      <c r="N284" s="2"/>
    </row>
    <row r="285" spans="14:14" ht="14.25" customHeight="1">
      <c r="N285" s="2"/>
    </row>
    <row r="286" spans="14:14" ht="14.25" customHeight="1">
      <c r="N286" s="2"/>
    </row>
    <row r="287" spans="14:14" ht="14.25" customHeight="1">
      <c r="N287" s="2"/>
    </row>
    <row r="288" spans="14:14" ht="14.25" customHeight="1">
      <c r="N288" s="2"/>
    </row>
    <row r="289" spans="14:14" ht="14.25" customHeight="1">
      <c r="N289" s="2"/>
    </row>
    <row r="290" spans="14:14" ht="14.25" customHeight="1">
      <c r="N290" s="2"/>
    </row>
    <row r="291" spans="14:14" ht="14.25" customHeight="1">
      <c r="N291" s="2"/>
    </row>
    <row r="292" spans="14:14" ht="14.25" customHeight="1">
      <c r="N292" s="2"/>
    </row>
    <row r="293" spans="14:14" ht="14.25" customHeight="1">
      <c r="N293" s="2"/>
    </row>
    <row r="294" spans="14:14" ht="14.25" customHeight="1">
      <c r="N294" s="2"/>
    </row>
    <row r="295" spans="14:14" ht="14.25" customHeight="1">
      <c r="N295" s="2"/>
    </row>
    <row r="296" spans="14:14" ht="14.25" customHeight="1">
      <c r="N296" s="2"/>
    </row>
    <row r="297" spans="14:14" ht="14.25" customHeight="1">
      <c r="N297" s="2"/>
    </row>
    <row r="298" spans="14:14" ht="14.25" customHeight="1">
      <c r="N298" s="2"/>
    </row>
    <row r="299" spans="14:14" ht="14.25" customHeight="1">
      <c r="N299" s="2"/>
    </row>
    <row r="300" spans="14:14" ht="14.25" customHeight="1">
      <c r="N300" s="2"/>
    </row>
    <row r="301" spans="14:14" ht="14.25" customHeight="1">
      <c r="N301" s="2"/>
    </row>
    <row r="302" spans="14:14" ht="14.25" customHeight="1">
      <c r="N302" s="2"/>
    </row>
    <row r="303" spans="14:14" ht="14.25" customHeight="1">
      <c r="N303" s="2"/>
    </row>
    <row r="304" spans="14:14" ht="14.25" customHeight="1">
      <c r="N304" s="2"/>
    </row>
    <row r="305" spans="14:14" ht="14.25" customHeight="1">
      <c r="N305" s="2"/>
    </row>
    <row r="306" spans="14:14" ht="14.25" customHeight="1">
      <c r="N306" s="2"/>
    </row>
    <row r="307" spans="14:14" ht="14.25" customHeight="1">
      <c r="N307" s="2"/>
    </row>
    <row r="308" spans="14:14" ht="14.25" customHeight="1">
      <c r="N308" s="2"/>
    </row>
    <row r="309" spans="14:14" ht="14.25" customHeight="1">
      <c r="N309" s="2"/>
    </row>
    <row r="310" spans="14:14" ht="14.25" customHeight="1">
      <c r="N310" s="2"/>
    </row>
    <row r="311" spans="14:14" ht="14.25" customHeight="1">
      <c r="N311" s="2"/>
    </row>
    <row r="312" spans="14:14" ht="14.25" customHeight="1">
      <c r="N312" s="2"/>
    </row>
    <row r="313" spans="14:14" ht="14.25" customHeight="1">
      <c r="N313" s="2"/>
    </row>
    <row r="314" spans="14:14" ht="14.25" customHeight="1">
      <c r="N314" s="2"/>
    </row>
    <row r="315" spans="14:14" ht="14.25" customHeight="1">
      <c r="N315" s="2"/>
    </row>
    <row r="316" spans="14:14" ht="14.25" customHeight="1">
      <c r="N316" s="2"/>
    </row>
    <row r="317" spans="14:14" ht="14.25" customHeight="1">
      <c r="N317" s="2"/>
    </row>
    <row r="318" spans="14:14" ht="14.25" customHeight="1">
      <c r="N318" s="2"/>
    </row>
    <row r="319" spans="14:14" ht="14.25" customHeight="1">
      <c r="N319" s="2"/>
    </row>
    <row r="320" spans="14:14" ht="14.25" customHeight="1">
      <c r="N320" s="2"/>
    </row>
    <row r="321" spans="14:14" ht="14.25" customHeight="1">
      <c r="N321" s="2"/>
    </row>
    <row r="322" spans="14:14" ht="14.25" customHeight="1">
      <c r="N322" s="2"/>
    </row>
    <row r="323" spans="14:14" ht="14.25" customHeight="1">
      <c r="N323" s="2"/>
    </row>
    <row r="324" spans="14:14" ht="14.25" customHeight="1">
      <c r="N324" s="2"/>
    </row>
    <row r="325" spans="14:14" ht="14.25" customHeight="1">
      <c r="N325" s="2"/>
    </row>
    <row r="326" spans="14:14" ht="14.25" customHeight="1">
      <c r="N326" s="2"/>
    </row>
    <row r="327" spans="14:14" ht="14.25" customHeight="1">
      <c r="N327" s="2"/>
    </row>
    <row r="328" spans="14:14" ht="14.25" customHeight="1">
      <c r="N328" s="2"/>
    </row>
    <row r="329" spans="14:14" ht="14.25" customHeight="1">
      <c r="N329" s="2"/>
    </row>
    <row r="330" spans="14:14" ht="14.25" customHeight="1">
      <c r="N330" s="2"/>
    </row>
    <row r="331" spans="14:14" ht="14.25" customHeight="1">
      <c r="N331" s="2"/>
    </row>
    <row r="332" spans="14:14" ht="14.25" customHeight="1">
      <c r="N332" s="2"/>
    </row>
    <row r="333" spans="14:14" ht="14.25" customHeight="1">
      <c r="N333" s="2"/>
    </row>
    <row r="334" spans="14:14" ht="14.25" customHeight="1">
      <c r="N334" s="2"/>
    </row>
    <row r="335" spans="14:14" ht="14.25" customHeight="1">
      <c r="N335" s="2"/>
    </row>
    <row r="336" spans="14:14" ht="14.25" customHeight="1">
      <c r="N336" s="2"/>
    </row>
    <row r="337" spans="14:14" ht="14.25" customHeight="1">
      <c r="N337" s="2"/>
    </row>
    <row r="338" spans="14:14" ht="14.25" customHeight="1">
      <c r="N338" s="2"/>
    </row>
    <row r="339" spans="14:14" ht="14.25" customHeight="1">
      <c r="N339" s="2"/>
    </row>
    <row r="340" spans="14:14" ht="14.25" customHeight="1">
      <c r="N340" s="2"/>
    </row>
    <row r="341" spans="14:14" ht="14.25" customHeight="1">
      <c r="N341" s="2"/>
    </row>
    <row r="342" spans="14:14" ht="14.25" customHeight="1">
      <c r="N342" s="2"/>
    </row>
    <row r="343" spans="14:14" ht="14.25" customHeight="1">
      <c r="N343" s="2"/>
    </row>
    <row r="344" spans="14:14" ht="14.25" customHeight="1">
      <c r="N344" s="2"/>
    </row>
    <row r="345" spans="14:14" ht="14.25" customHeight="1">
      <c r="N345" s="2"/>
    </row>
    <row r="346" spans="14:14" ht="14.25" customHeight="1">
      <c r="N346" s="2"/>
    </row>
    <row r="347" spans="14:14" ht="14.25" customHeight="1">
      <c r="N347" s="2"/>
    </row>
    <row r="348" spans="14:14" ht="14.25" customHeight="1">
      <c r="N348" s="2"/>
    </row>
    <row r="349" spans="14:14" ht="14.25" customHeight="1">
      <c r="N349" s="2"/>
    </row>
    <row r="350" spans="14:14" ht="14.25" customHeight="1">
      <c r="N350" s="2"/>
    </row>
    <row r="351" spans="14:14" ht="14.25" customHeight="1">
      <c r="N351" s="2"/>
    </row>
    <row r="352" spans="14:14" ht="14.25" customHeight="1">
      <c r="N352" s="2"/>
    </row>
    <row r="353" spans="14:14" ht="14.25" customHeight="1">
      <c r="N353" s="2"/>
    </row>
    <row r="354" spans="14:14" ht="14.25" customHeight="1">
      <c r="N354" s="2"/>
    </row>
    <row r="355" spans="14:14" ht="14.25" customHeight="1">
      <c r="N355" s="2"/>
    </row>
    <row r="356" spans="14:14" ht="14.25" customHeight="1">
      <c r="N356" s="2"/>
    </row>
    <row r="357" spans="14:14" ht="14.25" customHeight="1">
      <c r="N357" s="2"/>
    </row>
    <row r="358" spans="14:14" ht="14.25" customHeight="1">
      <c r="N358" s="2"/>
    </row>
    <row r="359" spans="14:14" ht="14.25" customHeight="1">
      <c r="N359" s="2"/>
    </row>
    <row r="360" spans="14:14" ht="14.25" customHeight="1">
      <c r="N360" s="2"/>
    </row>
    <row r="361" spans="14:14" ht="14.25" customHeight="1">
      <c r="N361" s="2"/>
    </row>
    <row r="362" spans="14:14" ht="14.25" customHeight="1">
      <c r="N362" s="2"/>
    </row>
    <row r="363" spans="14:14" ht="14.25" customHeight="1">
      <c r="N363" s="2"/>
    </row>
    <row r="364" spans="14:14" ht="14.25" customHeight="1">
      <c r="N364" s="2"/>
    </row>
    <row r="365" spans="14:14" ht="14.25" customHeight="1">
      <c r="N365" s="2"/>
    </row>
    <row r="366" spans="14:14" ht="14.25" customHeight="1">
      <c r="N366" s="2"/>
    </row>
    <row r="367" spans="14:14" ht="14.25" customHeight="1">
      <c r="N367" s="2"/>
    </row>
    <row r="368" spans="14:14" ht="14.25" customHeight="1">
      <c r="N368" s="2"/>
    </row>
    <row r="369" spans="14:14" ht="14.25" customHeight="1">
      <c r="N369" s="2"/>
    </row>
    <row r="370" spans="14:14" ht="14.25" customHeight="1">
      <c r="N370" s="2"/>
    </row>
    <row r="371" spans="14:14" ht="14.25" customHeight="1">
      <c r="N371" s="2"/>
    </row>
    <row r="372" spans="14:14" ht="14.25" customHeight="1">
      <c r="N372" s="2"/>
    </row>
    <row r="373" spans="14:14" ht="14.25" customHeight="1">
      <c r="N373" s="2"/>
    </row>
    <row r="374" spans="14:14" ht="14.25" customHeight="1">
      <c r="N374" s="2"/>
    </row>
    <row r="375" spans="14:14" ht="14.25" customHeight="1">
      <c r="N375" s="2"/>
    </row>
    <row r="376" spans="14:14" ht="14.25" customHeight="1">
      <c r="N376" s="2"/>
    </row>
    <row r="377" spans="14:14" ht="14.25" customHeight="1">
      <c r="N377" s="2"/>
    </row>
    <row r="378" spans="14:14" ht="14.25" customHeight="1">
      <c r="N378" s="2"/>
    </row>
    <row r="379" spans="14:14" ht="14.25" customHeight="1">
      <c r="N379" s="2"/>
    </row>
    <row r="380" spans="14:14" ht="14.25" customHeight="1">
      <c r="N380" s="2"/>
    </row>
    <row r="381" spans="14:14" ht="14.25" customHeight="1">
      <c r="N381" s="2"/>
    </row>
    <row r="382" spans="14:14" ht="14.25" customHeight="1">
      <c r="N382" s="2"/>
    </row>
    <row r="383" spans="14:14" ht="14.25" customHeight="1">
      <c r="N383" s="2"/>
    </row>
    <row r="384" spans="14:14" ht="14.25" customHeight="1">
      <c r="N384" s="2"/>
    </row>
    <row r="385" spans="14:14" ht="14.25" customHeight="1">
      <c r="N385" s="2"/>
    </row>
    <row r="386" spans="14:14" ht="14.25" customHeight="1">
      <c r="N386" s="2"/>
    </row>
    <row r="387" spans="14:14" ht="14.25" customHeight="1">
      <c r="N387" s="2"/>
    </row>
    <row r="388" spans="14:14" ht="14.25" customHeight="1">
      <c r="N388" s="2"/>
    </row>
    <row r="389" spans="14:14" ht="14.25" customHeight="1">
      <c r="N389" s="2"/>
    </row>
    <row r="390" spans="14:14" ht="14.25" customHeight="1">
      <c r="N390" s="2"/>
    </row>
    <row r="391" spans="14:14" ht="14.25" customHeight="1">
      <c r="N391" s="2"/>
    </row>
    <row r="392" spans="14:14" ht="14.25" customHeight="1">
      <c r="N392" s="2"/>
    </row>
    <row r="393" spans="14:14" ht="14.25" customHeight="1">
      <c r="N393" s="2"/>
    </row>
    <row r="394" spans="14:14" ht="14.25" customHeight="1">
      <c r="N394" s="2"/>
    </row>
    <row r="395" spans="14:14" ht="14.25" customHeight="1">
      <c r="N395" s="2"/>
    </row>
    <row r="396" spans="14:14" ht="14.25" customHeight="1">
      <c r="N396" s="2"/>
    </row>
    <row r="397" spans="14:14" ht="14.25" customHeight="1">
      <c r="N397" s="2"/>
    </row>
    <row r="398" spans="14:14" ht="14.25" customHeight="1">
      <c r="N398" s="2"/>
    </row>
    <row r="399" spans="14:14" ht="14.25" customHeight="1">
      <c r="N399" s="2"/>
    </row>
    <row r="400" spans="14:14" ht="14.25" customHeight="1">
      <c r="N400" s="2"/>
    </row>
    <row r="401" spans="14:14" ht="14.25" customHeight="1">
      <c r="N401" s="2"/>
    </row>
    <row r="402" spans="14:14" ht="14.25" customHeight="1">
      <c r="N402" s="2"/>
    </row>
    <row r="403" spans="14:14" ht="14.25" customHeight="1">
      <c r="N403" s="2"/>
    </row>
    <row r="404" spans="14:14" ht="14.25" customHeight="1">
      <c r="N404" s="2"/>
    </row>
    <row r="405" spans="14:14" ht="14.25" customHeight="1">
      <c r="N405" s="2"/>
    </row>
    <row r="406" spans="14:14" ht="14.25" customHeight="1">
      <c r="N406" s="2"/>
    </row>
    <row r="407" spans="14:14" ht="14.25" customHeight="1">
      <c r="N407" s="2"/>
    </row>
    <row r="408" spans="14:14" ht="14.25" customHeight="1">
      <c r="N408" s="2"/>
    </row>
    <row r="409" spans="14:14" ht="14.25" customHeight="1">
      <c r="N409" s="2"/>
    </row>
    <row r="410" spans="14:14" ht="14.25" customHeight="1">
      <c r="N410" s="2"/>
    </row>
    <row r="411" spans="14:14" ht="14.25" customHeight="1">
      <c r="N411" s="2"/>
    </row>
    <row r="412" spans="14:14" ht="14.25" customHeight="1">
      <c r="N412" s="2"/>
    </row>
    <row r="413" spans="14:14" ht="14.25" customHeight="1">
      <c r="N413" s="2"/>
    </row>
    <row r="414" spans="14:14" ht="14.25" customHeight="1">
      <c r="N414" s="2"/>
    </row>
    <row r="415" spans="14:14" ht="14.25" customHeight="1">
      <c r="N415" s="2"/>
    </row>
    <row r="416" spans="14:14" ht="14.25" customHeight="1">
      <c r="N416" s="2"/>
    </row>
    <row r="417" spans="14:14" ht="14.25" customHeight="1">
      <c r="N417" s="2"/>
    </row>
    <row r="418" spans="14:14" ht="14.25" customHeight="1">
      <c r="N418" s="2"/>
    </row>
    <row r="419" spans="14:14" ht="14.25" customHeight="1">
      <c r="N419" s="2"/>
    </row>
    <row r="420" spans="14:14" ht="14.25" customHeight="1">
      <c r="N420" s="2"/>
    </row>
    <row r="421" spans="14:14" ht="14.25" customHeight="1">
      <c r="N421" s="2"/>
    </row>
    <row r="422" spans="14:14" ht="14.25" customHeight="1">
      <c r="N422" s="2"/>
    </row>
    <row r="423" spans="14:14" ht="14.25" customHeight="1">
      <c r="N423" s="2"/>
    </row>
    <row r="424" spans="14:14" ht="14.25" customHeight="1">
      <c r="N424" s="2"/>
    </row>
    <row r="425" spans="14:14" ht="14.25" customHeight="1">
      <c r="N425" s="2"/>
    </row>
    <row r="426" spans="14:14" ht="14.25" customHeight="1">
      <c r="N426" s="2"/>
    </row>
    <row r="427" spans="14:14" ht="14.25" customHeight="1">
      <c r="N427" s="2"/>
    </row>
    <row r="428" spans="14:14" ht="14.25" customHeight="1">
      <c r="N428" s="2"/>
    </row>
    <row r="429" spans="14:14" ht="14.25" customHeight="1">
      <c r="N429" s="2"/>
    </row>
    <row r="430" spans="14:14" ht="14.25" customHeight="1">
      <c r="N430" s="2"/>
    </row>
    <row r="431" spans="14:14" ht="14.25" customHeight="1">
      <c r="N431" s="2"/>
    </row>
    <row r="432" spans="14:14" ht="14.25" customHeight="1">
      <c r="N432" s="2"/>
    </row>
    <row r="433" spans="14:14" ht="14.25" customHeight="1">
      <c r="N433" s="2"/>
    </row>
    <row r="434" spans="14:14" ht="14.25" customHeight="1">
      <c r="N434" s="2"/>
    </row>
    <row r="435" spans="14:14" ht="14.25" customHeight="1">
      <c r="N435" s="2"/>
    </row>
    <row r="436" spans="14:14" ht="14.25" customHeight="1">
      <c r="N436" s="2"/>
    </row>
    <row r="437" spans="14:14" ht="14.25" customHeight="1">
      <c r="N437" s="2"/>
    </row>
    <row r="438" spans="14:14" ht="14.25" customHeight="1">
      <c r="N438" s="2"/>
    </row>
    <row r="439" spans="14:14" ht="14.25" customHeight="1">
      <c r="N439" s="2"/>
    </row>
    <row r="440" spans="14:14" ht="14.25" customHeight="1">
      <c r="N440" s="2"/>
    </row>
    <row r="441" spans="14:14" ht="14.25" customHeight="1">
      <c r="N441" s="2"/>
    </row>
    <row r="442" spans="14:14" ht="14.25" customHeight="1">
      <c r="N442" s="2"/>
    </row>
    <row r="443" spans="14:14" ht="14.25" customHeight="1">
      <c r="N443" s="2"/>
    </row>
    <row r="444" spans="14:14" ht="14.25" customHeight="1">
      <c r="N444" s="2"/>
    </row>
    <row r="445" spans="14:14" ht="14.25" customHeight="1">
      <c r="N445" s="2"/>
    </row>
    <row r="446" spans="14:14" ht="14.25" customHeight="1">
      <c r="N446" s="2"/>
    </row>
    <row r="447" spans="14:14" ht="14.25" customHeight="1">
      <c r="N447" s="2"/>
    </row>
    <row r="448" spans="14:14" ht="14.25" customHeight="1">
      <c r="N448" s="2"/>
    </row>
    <row r="449" spans="14:14" ht="14.25" customHeight="1">
      <c r="N449" s="2"/>
    </row>
    <row r="450" spans="14:14" ht="14.25" customHeight="1">
      <c r="N450" s="2"/>
    </row>
    <row r="451" spans="14:14" ht="14.25" customHeight="1">
      <c r="N451" s="2"/>
    </row>
    <row r="452" spans="14:14" ht="14.25" customHeight="1">
      <c r="N452" s="2"/>
    </row>
    <row r="453" spans="14:14" ht="14.25" customHeight="1">
      <c r="N453" s="2"/>
    </row>
    <row r="454" spans="14:14" ht="14.25" customHeight="1">
      <c r="N454" s="2"/>
    </row>
    <row r="455" spans="14:14" ht="14.25" customHeight="1">
      <c r="N455" s="2"/>
    </row>
    <row r="456" spans="14:14" ht="14.25" customHeight="1">
      <c r="N456" s="2"/>
    </row>
    <row r="457" spans="14:14" ht="14.25" customHeight="1">
      <c r="N457" s="2"/>
    </row>
    <row r="458" spans="14:14" ht="14.25" customHeight="1">
      <c r="N458" s="2"/>
    </row>
    <row r="459" spans="14:14" ht="14.25" customHeight="1">
      <c r="N459" s="2"/>
    </row>
    <row r="460" spans="14:14" ht="14.25" customHeight="1">
      <c r="N460" s="2"/>
    </row>
    <row r="461" spans="14:14" ht="14.25" customHeight="1">
      <c r="N461" s="2"/>
    </row>
    <row r="462" spans="14:14" ht="14.25" customHeight="1">
      <c r="N462" s="2"/>
    </row>
    <row r="463" spans="14:14" ht="14.25" customHeight="1">
      <c r="N463" s="2"/>
    </row>
    <row r="464" spans="14:14" ht="14.25" customHeight="1">
      <c r="N464" s="2"/>
    </row>
    <row r="465" spans="14:14" ht="14.25" customHeight="1">
      <c r="N465" s="2"/>
    </row>
    <row r="466" spans="14:14" ht="14.25" customHeight="1">
      <c r="N466" s="2"/>
    </row>
    <row r="467" spans="14:14" ht="14.25" customHeight="1">
      <c r="N467" s="2"/>
    </row>
    <row r="468" spans="14:14" ht="14.25" customHeight="1">
      <c r="N468" s="2"/>
    </row>
    <row r="469" spans="14:14" ht="14.25" customHeight="1">
      <c r="N469" s="2"/>
    </row>
    <row r="470" spans="14:14" ht="14.25" customHeight="1">
      <c r="N470" s="2"/>
    </row>
    <row r="471" spans="14:14" ht="14.25" customHeight="1">
      <c r="N471" s="2"/>
    </row>
    <row r="472" spans="14:14" ht="14.25" customHeight="1">
      <c r="N472" s="2"/>
    </row>
    <row r="473" spans="14:14" ht="14.25" customHeight="1">
      <c r="N473" s="2"/>
    </row>
    <row r="474" spans="14:14" ht="14.25" customHeight="1">
      <c r="N474" s="2"/>
    </row>
    <row r="475" spans="14:14" ht="14.25" customHeight="1">
      <c r="N475" s="2"/>
    </row>
    <row r="476" spans="14:14" ht="14.25" customHeight="1">
      <c r="N476" s="2"/>
    </row>
    <row r="477" spans="14:14" ht="14.25" customHeight="1">
      <c r="N477" s="2"/>
    </row>
    <row r="478" spans="14:14" ht="14.25" customHeight="1">
      <c r="N478" s="2"/>
    </row>
    <row r="479" spans="14:14" ht="14.25" customHeight="1">
      <c r="N479" s="2"/>
    </row>
    <row r="480" spans="14:14" ht="14.25" customHeight="1">
      <c r="N480" s="2"/>
    </row>
    <row r="481" spans="14:14" ht="14.25" customHeight="1">
      <c r="N481" s="2"/>
    </row>
    <row r="482" spans="14:14" ht="14.25" customHeight="1">
      <c r="N482" s="2"/>
    </row>
    <row r="483" spans="14:14" ht="14.25" customHeight="1">
      <c r="N483" s="2"/>
    </row>
    <row r="484" spans="14:14" ht="14.25" customHeight="1">
      <c r="N484" s="2"/>
    </row>
    <row r="485" spans="14:14" ht="14.25" customHeight="1">
      <c r="N485" s="2"/>
    </row>
    <row r="486" spans="14:14" ht="14.25" customHeight="1">
      <c r="N486" s="2"/>
    </row>
    <row r="487" spans="14:14" ht="14.25" customHeight="1">
      <c r="N487" s="2"/>
    </row>
    <row r="488" spans="14:14" ht="14.25" customHeight="1">
      <c r="N488" s="2"/>
    </row>
    <row r="489" spans="14:14" ht="14.25" customHeight="1">
      <c r="N489" s="2"/>
    </row>
    <row r="490" spans="14:14" ht="14.25" customHeight="1">
      <c r="N490" s="2"/>
    </row>
    <row r="491" spans="14:14" ht="14.25" customHeight="1">
      <c r="N491" s="2"/>
    </row>
    <row r="492" spans="14:14" ht="14.25" customHeight="1">
      <c r="N492" s="2"/>
    </row>
    <row r="493" spans="14:14" ht="14.25" customHeight="1">
      <c r="N493" s="2"/>
    </row>
    <row r="494" spans="14:14" ht="14.25" customHeight="1">
      <c r="N494" s="2"/>
    </row>
    <row r="495" spans="14:14" ht="14.25" customHeight="1">
      <c r="N495" s="2"/>
    </row>
    <row r="496" spans="14:14" ht="14.25" customHeight="1">
      <c r="N496" s="2"/>
    </row>
    <row r="497" spans="14:14" ht="14.25" customHeight="1">
      <c r="N497" s="2"/>
    </row>
    <row r="498" spans="14:14" ht="14.25" customHeight="1">
      <c r="N498" s="2"/>
    </row>
    <row r="499" spans="14:14" ht="14.25" customHeight="1">
      <c r="N499" s="2"/>
    </row>
    <row r="500" spans="14:14" ht="14.25" customHeight="1">
      <c r="N500" s="2"/>
    </row>
    <row r="501" spans="14:14" ht="14.25" customHeight="1">
      <c r="N501" s="2"/>
    </row>
    <row r="502" spans="14:14" ht="14.25" customHeight="1">
      <c r="N502" s="2"/>
    </row>
    <row r="503" spans="14:14" ht="14.25" customHeight="1">
      <c r="N503" s="2"/>
    </row>
    <row r="504" spans="14:14" ht="14.25" customHeight="1">
      <c r="N504" s="2"/>
    </row>
    <row r="505" spans="14:14" ht="14.25" customHeight="1">
      <c r="N505" s="2"/>
    </row>
    <row r="506" spans="14:14" ht="14.25" customHeight="1">
      <c r="N506" s="2"/>
    </row>
    <row r="507" spans="14:14" ht="14.25" customHeight="1">
      <c r="N507" s="2"/>
    </row>
    <row r="508" spans="14:14" ht="14.25" customHeight="1">
      <c r="N508" s="2"/>
    </row>
    <row r="509" spans="14:14" ht="14.25" customHeight="1">
      <c r="N509" s="2"/>
    </row>
    <row r="510" spans="14:14" ht="14.25" customHeight="1">
      <c r="N510" s="2"/>
    </row>
    <row r="511" spans="14:14" ht="14.25" customHeight="1">
      <c r="N511" s="2"/>
    </row>
    <row r="512" spans="14:14" ht="14.25" customHeight="1">
      <c r="N512" s="2"/>
    </row>
    <row r="513" spans="14:14" ht="14.25" customHeight="1">
      <c r="N513" s="2"/>
    </row>
    <row r="514" spans="14:14" ht="14.25" customHeight="1">
      <c r="N514" s="2"/>
    </row>
    <row r="515" spans="14:14" ht="14.25" customHeight="1">
      <c r="N515" s="2"/>
    </row>
    <row r="516" spans="14:14" ht="14.25" customHeight="1">
      <c r="N516" s="2"/>
    </row>
    <row r="517" spans="14:14" ht="14.25" customHeight="1">
      <c r="N517" s="2"/>
    </row>
    <row r="518" spans="14:14" ht="14.25" customHeight="1">
      <c r="N518" s="2"/>
    </row>
    <row r="519" spans="14:14" ht="14.25" customHeight="1">
      <c r="N519" s="2"/>
    </row>
    <row r="520" spans="14:14" ht="14.25" customHeight="1">
      <c r="N520" s="2"/>
    </row>
    <row r="521" spans="14:14" ht="14.25" customHeight="1">
      <c r="N521" s="2"/>
    </row>
    <row r="522" spans="14:14" ht="14.25" customHeight="1">
      <c r="N522" s="2"/>
    </row>
    <row r="523" spans="14:14" ht="14.25" customHeight="1">
      <c r="N523" s="2"/>
    </row>
    <row r="524" spans="14:14" ht="14.25" customHeight="1">
      <c r="N524" s="2"/>
    </row>
    <row r="525" spans="14:14" ht="14.25" customHeight="1">
      <c r="N525" s="2"/>
    </row>
    <row r="526" spans="14:14" ht="14.25" customHeight="1">
      <c r="N526" s="2"/>
    </row>
    <row r="527" spans="14:14" ht="14.25" customHeight="1">
      <c r="N527" s="2"/>
    </row>
    <row r="528" spans="14:14" ht="14.25" customHeight="1">
      <c r="N528" s="2"/>
    </row>
    <row r="529" spans="14:14" ht="14.25" customHeight="1">
      <c r="N529" s="2"/>
    </row>
    <row r="530" spans="14:14" ht="14.25" customHeight="1">
      <c r="N530" s="2"/>
    </row>
    <row r="531" spans="14:14" ht="14.25" customHeight="1">
      <c r="N531" s="2"/>
    </row>
    <row r="532" spans="14:14" ht="14.25" customHeight="1">
      <c r="N532" s="2"/>
    </row>
    <row r="533" spans="14:14" ht="14.25" customHeight="1">
      <c r="N533" s="2"/>
    </row>
    <row r="534" spans="14:14" ht="14.25" customHeight="1">
      <c r="N534" s="2"/>
    </row>
    <row r="535" spans="14:14" ht="14.25" customHeight="1">
      <c r="N535" s="2"/>
    </row>
    <row r="536" spans="14:14" ht="14.25" customHeight="1">
      <c r="N536" s="2"/>
    </row>
    <row r="537" spans="14:14" ht="14.25" customHeight="1">
      <c r="N537" s="2"/>
    </row>
    <row r="538" spans="14:14" ht="14.25" customHeight="1">
      <c r="N538" s="2"/>
    </row>
    <row r="539" spans="14:14" ht="14.25" customHeight="1">
      <c r="N539" s="2"/>
    </row>
    <row r="540" spans="14:14" ht="14.25" customHeight="1">
      <c r="N540" s="2"/>
    </row>
    <row r="541" spans="14:14" ht="14.25" customHeight="1">
      <c r="N541" s="2"/>
    </row>
    <row r="542" spans="14:14" ht="14.25" customHeight="1">
      <c r="N542" s="2"/>
    </row>
    <row r="543" spans="14:14" ht="14.25" customHeight="1">
      <c r="N543" s="2"/>
    </row>
    <row r="544" spans="14:14" ht="14.25" customHeight="1">
      <c r="N544" s="2"/>
    </row>
    <row r="545" spans="14:14" ht="14.25" customHeight="1">
      <c r="N545" s="2"/>
    </row>
    <row r="546" spans="14:14" ht="14.25" customHeight="1">
      <c r="N546" s="2"/>
    </row>
    <row r="547" spans="14:14" ht="14.25" customHeight="1">
      <c r="N547" s="2"/>
    </row>
    <row r="548" spans="14:14" ht="14.25" customHeight="1">
      <c r="N548" s="2"/>
    </row>
    <row r="549" spans="14:14" ht="14.25" customHeight="1">
      <c r="N549" s="2"/>
    </row>
    <row r="550" spans="14:14" ht="14.25" customHeight="1">
      <c r="N550" s="2"/>
    </row>
    <row r="551" spans="14:14" ht="14.25" customHeight="1">
      <c r="N551" s="2"/>
    </row>
    <row r="552" spans="14:14" ht="14.25" customHeight="1">
      <c r="N552" s="2"/>
    </row>
    <row r="553" spans="14:14" ht="14.25" customHeight="1">
      <c r="N553" s="2"/>
    </row>
    <row r="554" spans="14:14" ht="14.25" customHeight="1">
      <c r="N554" s="2"/>
    </row>
    <row r="555" spans="14:14" ht="14.25" customHeight="1">
      <c r="N555" s="2"/>
    </row>
    <row r="556" spans="14:14" ht="14.25" customHeight="1">
      <c r="N556" s="2"/>
    </row>
    <row r="557" spans="14:14" ht="14.25" customHeight="1">
      <c r="N557" s="2"/>
    </row>
    <row r="558" spans="14:14" ht="14.25" customHeight="1">
      <c r="N558" s="2"/>
    </row>
    <row r="559" spans="14:14" ht="14.25" customHeight="1">
      <c r="N559" s="2"/>
    </row>
    <row r="560" spans="14:14" ht="14.25" customHeight="1">
      <c r="N560" s="2"/>
    </row>
    <row r="561" spans="14:14" ht="14.25" customHeight="1">
      <c r="N561" s="2"/>
    </row>
    <row r="562" spans="14:14" ht="14.25" customHeight="1">
      <c r="N562" s="2"/>
    </row>
    <row r="563" spans="14:14" ht="14.25" customHeight="1">
      <c r="N563" s="2"/>
    </row>
    <row r="564" spans="14:14" ht="14.25" customHeight="1">
      <c r="N564" s="2"/>
    </row>
    <row r="565" spans="14:14" ht="14.25" customHeight="1">
      <c r="N565" s="2"/>
    </row>
    <row r="566" spans="14:14" ht="14.25" customHeight="1">
      <c r="N566" s="2"/>
    </row>
    <row r="567" spans="14:14" ht="14.25" customHeight="1">
      <c r="N567" s="2"/>
    </row>
    <row r="568" spans="14:14" ht="14.25" customHeight="1">
      <c r="N568" s="2"/>
    </row>
    <row r="569" spans="14:14" ht="14.25" customHeight="1">
      <c r="N569" s="2"/>
    </row>
    <row r="570" spans="14:14" ht="14.25" customHeight="1">
      <c r="N570" s="2"/>
    </row>
    <row r="571" spans="14:14" ht="14.25" customHeight="1">
      <c r="N571" s="2"/>
    </row>
    <row r="572" spans="14:14" ht="14.25" customHeight="1">
      <c r="N572" s="2"/>
    </row>
    <row r="573" spans="14:14" ht="14.25" customHeight="1">
      <c r="N573" s="2"/>
    </row>
    <row r="574" spans="14:14" ht="14.25" customHeight="1">
      <c r="N574" s="2"/>
    </row>
    <row r="575" spans="14:14" ht="14.25" customHeight="1">
      <c r="N575" s="2"/>
    </row>
    <row r="576" spans="14:14" ht="14.25" customHeight="1">
      <c r="N576" s="2"/>
    </row>
    <row r="577" spans="14:14" ht="14.25" customHeight="1">
      <c r="N577" s="2"/>
    </row>
    <row r="578" spans="14:14" ht="14.25" customHeight="1">
      <c r="N578" s="2"/>
    </row>
    <row r="579" spans="14:14" ht="14.25" customHeight="1">
      <c r="N579" s="2"/>
    </row>
    <row r="580" spans="14:14" ht="14.25" customHeight="1">
      <c r="N580" s="2"/>
    </row>
    <row r="581" spans="14:14" ht="14.25" customHeight="1">
      <c r="N581" s="2"/>
    </row>
    <row r="582" spans="14:14" ht="14.25" customHeight="1">
      <c r="N582" s="2"/>
    </row>
    <row r="583" spans="14:14" ht="14.25" customHeight="1">
      <c r="N583" s="2"/>
    </row>
    <row r="584" spans="14:14" ht="14.25" customHeight="1">
      <c r="N584" s="2"/>
    </row>
    <row r="585" spans="14:14" ht="14.25" customHeight="1">
      <c r="N585" s="2"/>
    </row>
    <row r="586" spans="14:14" ht="14.25" customHeight="1">
      <c r="N586" s="2"/>
    </row>
    <row r="587" spans="14:14" ht="14.25" customHeight="1">
      <c r="N587" s="2"/>
    </row>
    <row r="588" spans="14:14" ht="14.25" customHeight="1">
      <c r="N588" s="2"/>
    </row>
    <row r="589" spans="14:14" ht="14.25" customHeight="1">
      <c r="N589" s="2"/>
    </row>
    <row r="590" spans="14:14" ht="14.25" customHeight="1">
      <c r="N590" s="2"/>
    </row>
    <row r="591" spans="14:14" ht="14.25" customHeight="1">
      <c r="N591" s="2"/>
    </row>
    <row r="592" spans="14:14" ht="14.25" customHeight="1">
      <c r="N592" s="2"/>
    </row>
    <row r="593" spans="14:14" ht="14.25" customHeight="1">
      <c r="N593" s="2"/>
    </row>
    <row r="594" spans="14:14" ht="14.25" customHeight="1">
      <c r="N594" s="2"/>
    </row>
    <row r="595" spans="14:14" ht="14.25" customHeight="1">
      <c r="N595" s="2"/>
    </row>
    <row r="596" spans="14:14" ht="14.25" customHeight="1">
      <c r="N596" s="2"/>
    </row>
    <row r="597" spans="14:14" ht="14.25" customHeight="1">
      <c r="N597" s="2"/>
    </row>
    <row r="598" spans="14:14" ht="14.25" customHeight="1">
      <c r="N598" s="2"/>
    </row>
    <row r="599" spans="14:14" ht="14.25" customHeight="1">
      <c r="N599" s="2"/>
    </row>
    <row r="600" spans="14:14" ht="14.25" customHeight="1">
      <c r="N600" s="2"/>
    </row>
    <row r="601" spans="14:14" ht="14.25" customHeight="1">
      <c r="N601" s="2"/>
    </row>
    <row r="602" spans="14:14" ht="14.25" customHeight="1">
      <c r="N602" s="2"/>
    </row>
    <row r="603" spans="14:14" ht="14.25" customHeight="1">
      <c r="N603" s="2"/>
    </row>
    <row r="604" spans="14:14" ht="14.25" customHeight="1">
      <c r="N604" s="2"/>
    </row>
    <row r="605" spans="14:14" ht="14.25" customHeight="1">
      <c r="N605" s="2"/>
    </row>
    <row r="606" spans="14:14" ht="14.25" customHeight="1">
      <c r="N606" s="2"/>
    </row>
    <row r="607" spans="14:14" ht="14.25" customHeight="1">
      <c r="N607" s="2"/>
    </row>
    <row r="608" spans="14:14" ht="14.25" customHeight="1">
      <c r="N608" s="2"/>
    </row>
    <row r="609" spans="14:14" ht="14.25" customHeight="1">
      <c r="N609" s="2"/>
    </row>
    <row r="610" spans="14:14" ht="14.25" customHeight="1">
      <c r="N610" s="2"/>
    </row>
    <row r="611" spans="14:14" ht="14.25" customHeight="1">
      <c r="N611" s="2"/>
    </row>
    <row r="612" spans="14:14" ht="14.25" customHeight="1">
      <c r="N612" s="2"/>
    </row>
    <row r="613" spans="14:14" ht="14.25" customHeight="1">
      <c r="N613" s="2"/>
    </row>
    <row r="614" spans="14:14" ht="14.25" customHeight="1">
      <c r="N614" s="2"/>
    </row>
    <row r="615" spans="14:14" ht="14.25" customHeight="1">
      <c r="N615" s="2"/>
    </row>
    <row r="616" spans="14:14" ht="14.25" customHeight="1">
      <c r="N616" s="2"/>
    </row>
    <row r="617" spans="14:14" ht="14.25" customHeight="1">
      <c r="N617" s="2"/>
    </row>
    <row r="618" spans="14:14" ht="14.25" customHeight="1">
      <c r="N618" s="2"/>
    </row>
    <row r="619" spans="14:14" ht="14.25" customHeight="1">
      <c r="N619" s="2"/>
    </row>
    <row r="620" spans="14:14" ht="14.25" customHeight="1">
      <c r="N620" s="2"/>
    </row>
    <row r="621" spans="14:14" ht="14.25" customHeight="1">
      <c r="N621" s="2"/>
    </row>
    <row r="622" spans="14:14" ht="14.25" customHeight="1">
      <c r="N622" s="2"/>
    </row>
    <row r="623" spans="14:14" ht="14.25" customHeight="1">
      <c r="N623" s="2"/>
    </row>
    <row r="624" spans="14:14" ht="14.25" customHeight="1">
      <c r="N624" s="2"/>
    </row>
    <row r="625" spans="14:14" ht="14.25" customHeight="1">
      <c r="N625" s="2"/>
    </row>
    <row r="626" spans="14:14" ht="14.25" customHeight="1">
      <c r="N626" s="2"/>
    </row>
    <row r="627" spans="14:14" ht="14.25" customHeight="1">
      <c r="N627" s="2"/>
    </row>
    <row r="628" spans="14:14" ht="14.25" customHeight="1">
      <c r="N628" s="2"/>
    </row>
    <row r="629" spans="14:14" ht="14.25" customHeight="1">
      <c r="N629" s="2"/>
    </row>
    <row r="630" spans="14:14" ht="14.25" customHeight="1">
      <c r="N630" s="2"/>
    </row>
    <row r="631" spans="14:14" ht="14.25" customHeight="1">
      <c r="N631" s="2"/>
    </row>
    <row r="632" spans="14:14" ht="14.25" customHeight="1">
      <c r="N632" s="2"/>
    </row>
    <row r="633" spans="14:14" ht="14.25" customHeight="1">
      <c r="N633" s="2"/>
    </row>
    <row r="634" spans="14:14" ht="14.25" customHeight="1">
      <c r="N634" s="2"/>
    </row>
    <row r="635" spans="14:14" ht="14.25" customHeight="1">
      <c r="N635" s="2"/>
    </row>
    <row r="636" spans="14:14" ht="14.25" customHeight="1">
      <c r="N636" s="2"/>
    </row>
    <row r="637" spans="14:14" ht="14.25" customHeight="1">
      <c r="N637" s="2"/>
    </row>
    <row r="638" spans="14:14" ht="14.25" customHeight="1">
      <c r="N638" s="2"/>
    </row>
    <row r="639" spans="14:14" ht="14.25" customHeight="1">
      <c r="N639" s="2"/>
    </row>
    <row r="640" spans="14:14" ht="14.25" customHeight="1">
      <c r="N640" s="2"/>
    </row>
    <row r="641" spans="14:14" ht="14.25" customHeight="1">
      <c r="N641" s="2"/>
    </row>
    <row r="642" spans="14:14" ht="14.25" customHeight="1">
      <c r="N642" s="2"/>
    </row>
    <row r="643" spans="14:14" ht="14.25" customHeight="1">
      <c r="N643" s="2"/>
    </row>
    <row r="644" spans="14:14" ht="14.25" customHeight="1">
      <c r="N644" s="2"/>
    </row>
    <row r="645" spans="14:14" ht="14.25" customHeight="1">
      <c r="N645" s="2"/>
    </row>
    <row r="646" spans="14:14" ht="14.25" customHeight="1">
      <c r="N646" s="2"/>
    </row>
    <row r="647" spans="14:14" ht="14.25" customHeight="1">
      <c r="N647" s="2"/>
    </row>
    <row r="648" spans="14:14" ht="14.25" customHeight="1">
      <c r="N648" s="2"/>
    </row>
    <row r="649" spans="14:14" ht="14.25" customHeight="1">
      <c r="N649" s="2"/>
    </row>
    <row r="650" spans="14:14" ht="14.25" customHeight="1">
      <c r="N650" s="2"/>
    </row>
    <row r="651" spans="14:14" ht="14.25" customHeight="1">
      <c r="N651" s="2"/>
    </row>
    <row r="652" spans="14:14" ht="14.25" customHeight="1">
      <c r="N652" s="2"/>
    </row>
    <row r="653" spans="14:14" ht="14.25" customHeight="1">
      <c r="N653" s="2"/>
    </row>
    <row r="654" spans="14:14" ht="14.25" customHeight="1">
      <c r="N654" s="2"/>
    </row>
    <row r="655" spans="14:14" ht="14.25" customHeight="1">
      <c r="N655" s="2"/>
    </row>
    <row r="656" spans="14:14" ht="14.25" customHeight="1">
      <c r="N656" s="2"/>
    </row>
    <row r="657" spans="14:14" ht="14.25" customHeight="1">
      <c r="N657" s="2"/>
    </row>
    <row r="658" spans="14:14" ht="14.25" customHeight="1">
      <c r="N658" s="2"/>
    </row>
    <row r="659" spans="14:14" ht="14.25" customHeight="1">
      <c r="N659" s="2"/>
    </row>
    <row r="660" spans="14:14" ht="14.25" customHeight="1">
      <c r="N660" s="2"/>
    </row>
    <row r="661" spans="14:14" ht="14.25" customHeight="1">
      <c r="N661" s="2"/>
    </row>
    <row r="662" spans="14:14" ht="14.25" customHeight="1">
      <c r="N662" s="2"/>
    </row>
    <row r="663" spans="14:14" ht="14.25" customHeight="1">
      <c r="N663" s="2"/>
    </row>
    <row r="664" spans="14:14" ht="14.25" customHeight="1">
      <c r="N664" s="2"/>
    </row>
    <row r="665" spans="14:14" ht="14.25" customHeight="1">
      <c r="N665" s="2"/>
    </row>
    <row r="666" spans="14:14" ht="14.25" customHeight="1">
      <c r="N666" s="2"/>
    </row>
    <row r="667" spans="14:14" ht="14.25" customHeight="1">
      <c r="N667" s="2"/>
    </row>
    <row r="668" spans="14:14" ht="14.25" customHeight="1">
      <c r="N668" s="2"/>
    </row>
    <row r="669" spans="14:14" ht="14.25" customHeight="1">
      <c r="N669" s="2"/>
    </row>
    <row r="670" spans="14:14" ht="14.25" customHeight="1">
      <c r="N670" s="2"/>
    </row>
    <row r="671" spans="14:14" ht="14.25" customHeight="1">
      <c r="N671" s="2"/>
    </row>
    <row r="672" spans="14:14" ht="14.25" customHeight="1">
      <c r="N672" s="2"/>
    </row>
    <row r="673" spans="14:14" ht="14.25" customHeight="1">
      <c r="N673" s="2"/>
    </row>
    <row r="674" spans="14:14" ht="14.25" customHeight="1">
      <c r="N674" s="2"/>
    </row>
    <row r="675" spans="14:14" ht="14.25" customHeight="1">
      <c r="N675" s="2"/>
    </row>
    <row r="676" spans="14:14" ht="14.25" customHeight="1">
      <c r="N676" s="2"/>
    </row>
    <row r="677" spans="14:14" ht="14.25" customHeight="1">
      <c r="N677" s="2"/>
    </row>
    <row r="678" spans="14:14" ht="14.25" customHeight="1">
      <c r="N678" s="2"/>
    </row>
    <row r="679" spans="14:14" ht="14.25" customHeight="1">
      <c r="N679" s="2"/>
    </row>
    <row r="680" spans="14:14" ht="14.25" customHeight="1">
      <c r="N680" s="2"/>
    </row>
    <row r="681" spans="14:14" ht="14.25" customHeight="1">
      <c r="N681" s="2"/>
    </row>
    <row r="682" spans="14:14" ht="14.25" customHeight="1">
      <c r="N682" s="2"/>
    </row>
    <row r="683" spans="14:14" ht="14.25" customHeight="1">
      <c r="N683" s="2"/>
    </row>
    <row r="684" spans="14:14" ht="14.25" customHeight="1">
      <c r="N684" s="2"/>
    </row>
    <row r="685" spans="14:14" ht="14.25" customHeight="1">
      <c r="N685" s="2"/>
    </row>
    <row r="686" spans="14:14" ht="14.25" customHeight="1">
      <c r="N686" s="2"/>
    </row>
    <row r="687" spans="14:14" ht="14.25" customHeight="1">
      <c r="N687" s="2"/>
    </row>
    <row r="688" spans="14:14" ht="14.25" customHeight="1">
      <c r="N688" s="2"/>
    </row>
    <row r="689" spans="14:14" ht="14.25" customHeight="1">
      <c r="N689" s="2"/>
    </row>
    <row r="690" spans="14:14" ht="14.25" customHeight="1">
      <c r="N690" s="2"/>
    </row>
    <row r="691" spans="14:14" ht="14.25" customHeight="1">
      <c r="N691" s="2"/>
    </row>
    <row r="692" spans="14:14" ht="14.25" customHeight="1">
      <c r="N692" s="2"/>
    </row>
    <row r="693" spans="14:14" ht="14.25" customHeight="1">
      <c r="N693" s="2"/>
    </row>
    <row r="694" spans="14:14" ht="14.25" customHeight="1">
      <c r="N694" s="2"/>
    </row>
    <row r="695" spans="14:14" ht="14.25" customHeight="1">
      <c r="N695" s="2"/>
    </row>
    <row r="696" spans="14:14" ht="14.25" customHeight="1">
      <c r="N696" s="2"/>
    </row>
    <row r="697" spans="14:14" ht="14.25" customHeight="1">
      <c r="N697" s="2"/>
    </row>
    <row r="698" spans="14:14" ht="14.25" customHeight="1">
      <c r="N698" s="2"/>
    </row>
    <row r="699" spans="14:14" ht="14.25" customHeight="1">
      <c r="N699" s="2"/>
    </row>
    <row r="700" spans="14:14" ht="14.25" customHeight="1">
      <c r="N700" s="2"/>
    </row>
    <row r="701" spans="14:14" ht="14.25" customHeight="1">
      <c r="N701" s="2"/>
    </row>
    <row r="702" spans="14:14" ht="14.25" customHeight="1">
      <c r="N702" s="2"/>
    </row>
    <row r="703" spans="14:14" ht="14.25" customHeight="1">
      <c r="N703" s="2"/>
    </row>
    <row r="704" spans="14:14" ht="14.25" customHeight="1">
      <c r="N704" s="2"/>
    </row>
    <row r="705" spans="14:14" ht="14.25" customHeight="1">
      <c r="N705" s="2"/>
    </row>
    <row r="706" spans="14:14" ht="14.25" customHeight="1">
      <c r="N706" s="2"/>
    </row>
    <row r="707" spans="14:14" ht="14.25" customHeight="1">
      <c r="N707" s="2"/>
    </row>
    <row r="708" spans="14:14" ht="14.25" customHeight="1">
      <c r="N708" s="2"/>
    </row>
    <row r="709" spans="14:14" ht="14.25" customHeight="1">
      <c r="N709" s="2"/>
    </row>
    <row r="710" spans="14:14" ht="14.25" customHeight="1">
      <c r="N710" s="2"/>
    </row>
    <row r="711" spans="14:14" ht="14.25" customHeight="1">
      <c r="N711" s="2"/>
    </row>
    <row r="712" spans="14:14" ht="14.25" customHeight="1">
      <c r="N712" s="2"/>
    </row>
    <row r="713" spans="14:14" ht="14.25" customHeight="1">
      <c r="N713" s="2"/>
    </row>
    <row r="714" spans="14:14" ht="14.25" customHeight="1">
      <c r="N714" s="2"/>
    </row>
    <row r="715" spans="14:14" ht="14.25" customHeight="1">
      <c r="N715" s="2"/>
    </row>
    <row r="716" spans="14:14" ht="14.25" customHeight="1">
      <c r="N716" s="2"/>
    </row>
    <row r="717" spans="14:14" ht="14.25" customHeight="1">
      <c r="N717" s="2"/>
    </row>
    <row r="718" spans="14:14" ht="14.25" customHeight="1">
      <c r="N718" s="2"/>
    </row>
    <row r="719" spans="14:14" ht="14.25" customHeight="1">
      <c r="N719" s="2"/>
    </row>
    <row r="720" spans="14:14" ht="14.25" customHeight="1">
      <c r="N720" s="2"/>
    </row>
    <row r="721" spans="14:14" ht="14.25" customHeight="1">
      <c r="N721" s="2"/>
    </row>
    <row r="722" spans="14:14" ht="14.25" customHeight="1">
      <c r="N722" s="2"/>
    </row>
    <row r="723" spans="14:14" ht="14.25" customHeight="1">
      <c r="N723" s="2"/>
    </row>
    <row r="724" spans="14:14" ht="14.25" customHeight="1">
      <c r="N724" s="2"/>
    </row>
    <row r="725" spans="14:14" ht="14.25" customHeight="1">
      <c r="N725" s="2"/>
    </row>
    <row r="726" spans="14:14" ht="14.25" customHeight="1">
      <c r="N726" s="2"/>
    </row>
    <row r="727" spans="14:14" ht="14.25" customHeight="1">
      <c r="N727" s="2"/>
    </row>
    <row r="728" spans="14:14" ht="14.25" customHeight="1">
      <c r="N728" s="2"/>
    </row>
    <row r="729" spans="14:14" ht="14.25" customHeight="1">
      <c r="N729" s="2"/>
    </row>
    <row r="730" spans="14:14" ht="14.25" customHeight="1">
      <c r="N730" s="2"/>
    </row>
    <row r="731" spans="14:14" ht="14.25" customHeight="1">
      <c r="N731" s="2"/>
    </row>
    <row r="732" spans="14:14" ht="14.25" customHeight="1">
      <c r="N732" s="2"/>
    </row>
    <row r="733" spans="14:14" ht="14.25" customHeight="1">
      <c r="N733" s="2"/>
    </row>
    <row r="734" spans="14:14" ht="14.25" customHeight="1">
      <c r="N734" s="2"/>
    </row>
    <row r="735" spans="14:14" ht="14.25" customHeight="1">
      <c r="N735" s="2"/>
    </row>
    <row r="736" spans="14:14" ht="14.25" customHeight="1">
      <c r="N736" s="2"/>
    </row>
    <row r="737" spans="14:14" ht="14.25" customHeight="1">
      <c r="N737" s="2"/>
    </row>
    <row r="738" spans="14:14" ht="14.25" customHeight="1">
      <c r="N738" s="2"/>
    </row>
    <row r="739" spans="14:14" ht="14.25" customHeight="1">
      <c r="N739" s="2"/>
    </row>
    <row r="740" spans="14:14" ht="14.25" customHeight="1">
      <c r="N740" s="2"/>
    </row>
    <row r="741" spans="14:14" ht="14.25" customHeight="1">
      <c r="N741" s="2"/>
    </row>
    <row r="742" spans="14:14" ht="14.25" customHeight="1">
      <c r="N742" s="2"/>
    </row>
    <row r="743" spans="14:14" ht="14.25" customHeight="1">
      <c r="N743" s="2"/>
    </row>
    <row r="744" spans="14:14" ht="14.25" customHeight="1">
      <c r="N744" s="2"/>
    </row>
    <row r="745" spans="14:14" ht="14.25" customHeight="1">
      <c r="N745" s="2"/>
    </row>
    <row r="746" spans="14:14" ht="14.25" customHeight="1">
      <c r="N746" s="2"/>
    </row>
    <row r="747" spans="14:14" ht="14.25" customHeight="1">
      <c r="N747" s="2"/>
    </row>
    <row r="748" spans="14:14" ht="14.25" customHeight="1">
      <c r="N748" s="2"/>
    </row>
    <row r="749" spans="14:14" ht="14.25" customHeight="1">
      <c r="N749" s="2"/>
    </row>
    <row r="750" spans="14:14" ht="14.25" customHeight="1">
      <c r="N750" s="2"/>
    </row>
    <row r="751" spans="14:14" ht="14.25" customHeight="1">
      <c r="N751" s="2"/>
    </row>
    <row r="752" spans="14:14" ht="14.25" customHeight="1">
      <c r="N752" s="2"/>
    </row>
    <row r="753" spans="14:14" ht="14.25" customHeight="1">
      <c r="N753" s="2"/>
    </row>
    <row r="754" spans="14:14" ht="14.25" customHeight="1">
      <c r="N754" s="2"/>
    </row>
    <row r="755" spans="14:14" ht="14.25" customHeight="1">
      <c r="N755" s="2"/>
    </row>
    <row r="756" spans="14:14" ht="14.25" customHeight="1">
      <c r="N756" s="2"/>
    </row>
    <row r="757" spans="14:14" ht="14.25" customHeight="1">
      <c r="N757" s="2"/>
    </row>
    <row r="758" spans="14:14" ht="14.25" customHeight="1">
      <c r="N758" s="2"/>
    </row>
    <row r="759" spans="14:14" ht="14.25" customHeight="1">
      <c r="N759" s="2"/>
    </row>
    <row r="760" spans="14:14" ht="14.25" customHeight="1">
      <c r="N760" s="2"/>
    </row>
    <row r="761" spans="14:14" ht="14.25" customHeight="1">
      <c r="N761" s="2"/>
    </row>
    <row r="762" spans="14:14" ht="14.25" customHeight="1">
      <c r="N762" s="2"/>
    </row>
    <row r="763" spans="14:14" ht="14.25" customHeight="1">
      <c r="N763" s="2"/>
    </row>
    <row r="764" spans="14:14" ht="14.25" customHeight="1">
      <c r="N764" s="2"/>
    </row>
    <row r="765" spans="14:14" ht="14.25" customHeight="1">
      <c r="N765" s="2"/>
    </row>
    <row r="766" spans="14:14" ht="14.25" customHeight="1">
      <c r="N766" s="2"/>
    </row>
    <row r="767" spans="14:14" ht="14.25" customHeight="1">
      <c r="N767" s="2"/>
    </row>
    <row r="768" spans="14:14" ht="14.25" customHeight="1">
      <c r="N768" s="2"/>
    </row>
    <row r="769" spans="14:14" ht="14.25" customHeight="1">
      <c r="N769" s="2"/>
    </row>
    <row r="770" spans="14:14" ht="14.25" customHeight="1">
      <c r="N770" s="2"/>
    </row>
    <row r="771" spans="14:14" ht="14.25" customHeight="1">
      <c r="N771" s="2"/>
    </row>
    <row r="772" spans="14:14" ht="14.25" customHeight="1">
      <c r="N772" s="2"/>
    </row>
    <row r="773" spans="14:14" ht="14.25" customHeight="1">
      <c r="N773" s="2"/>
    </row>
    <row r="774" spans="14:14" ht="14.25" customHeight="1">
      <c r="N774" s="2"/>
    </row>
    <row r="775" spans="14:14" ht="14.25" customHeight="1">
      <c r="N775" s="2"/>
    </row>
    <row r="776" spans="14:14" ht="14.25" customHeight="1">
      <c r="N776" s="2"/>
    </row>
    <row r="777" spans="14:14" ht="14.25" customHeight="1">
      <c r="N777" s="2"/>
    </row>
    <row r="778" spans="14:14" ht="14.25" customHeight="1">
      <c r="N778" s="2"/>
    </row>
    <row r="779" spans="14:14" ht="14.25" customHeight="1">
      <c r="N779" s="2"/>
    </row>
    <row r="780" spans="14:14" ht="14.25" customHeight="1">
      <c r="N780" s="2"/>
    </row>
    <row r="781" spans="14:14" ht="14.25" customHeight="1">
      <c r="N781" s="2"/>
    </row>
    <row r="782" spans="14:14" ht="14.25" customHeight="1">
      <c r="N782" s="2"/>
    </row>
    <row r="783" spans="14:14" ht="14.25" customHeight="1">
      <c r="N783" s="2"/>
    </row>
    <row r="784" spans="14:14" ht="14.25" customHeight="1">
      <c r="N784" s="2"/>
    </row>
    <row r="785" spans="14:14" ht="14.25" customHeight="1">
      <c r="N785" s="2"/>
    </row>
    <row r="786" spans="14:14" ht="14.25" customHeight="1">
      <c r="N786" s="2"/>
    </row>
    <row r="787" spans="14:14" ht="14.25" customHeight="1">
      <c r="N787" s="2"/>
    </row>
    <row r="788" spans="14:14" ht="14.25" customHeight="1">
      <c r="N788" s="2"/>
    </row>
    <row r="789" spans="14:14" ht="14.25" customHeight="1">
      <c r="N789" s="2"/>
    </row>
    <row r="790" spans="14:14" ht="14.25" customHeight="1">
      <c r="N790" s="2"/>
    </row>
    <row r="791" spans="14:14" ht="14.25" customHeight="1">
      <c r="N791" s="2"/>
    </row>
    <row r="792" spans="14:14" ht="14.25" customHeight="1">
      <c r="N792" s="2"/>
    </row>
    <row r="793" spans="14:14" ht="14.25" customHeight="1">
      <c r="N793" s="2"/>
    </row>
    <row r="794" spans="14:14" ht="14.25" customHeight="1">
      <c r="N794" s="2"/>
    </row>
    <row r="795" spans="14:14" ht="14.25" customHeight="1">
      <c r="N795" s="2"/>
    </row>
    <row r="796" spans="14:14" ht="14.25" customHeight="1">
      <c r="N796" s="2"/>
    </row>
    <row r="797" spans="14:14" ht="14.25" customHeight="1">
      <c r="N797" s="2"/>
    </row>
    <row r="798" spans="14:14" ht="14.25" customHeight="1">
      <c r="N798" s="2"/>
    </row>
    <row r="799" spans="14:14" ht="14.25" customHeight="1">
      <c r="N799" s="2"/>
    </row>
    <row r="800" spans="14:14" ht="14.25" customHeight="1">
      <c r="N800" s="2"/>
    </row>
    <row r="801" spans="14:14" ht="14.25" customHeight="1">
      <c r="N801" s="2"/>
    </row>
    <row r="802" spans="14:14" ht="14.25" customHeight="1">
      <c r="N802" s="2"/>
    </row>
    <row r="803" spans="14:14" ht="14.25" customHeight="1">
      <c r="N803" s="2"/>
    </row>
    <row r="804" spans="14:14" ht="14.25" customHeight="1">
      <c r="N804" s="2"/>
    </row>
    <row r="805" spans="14:14" ht="14.25" customHeight="1">
      <c r="N805" s="2"/>
    </row>
    <row r="806" spans="14:14" ht="14.25" customHeight="1">
      <c r="N806" s="2"/>
    </row>
    <row r="807" spans="14:14" ht="14.25" customHeight="1">
      <c r="N807" s="2"/>
    </row>
    <row r="808" spans="14:14" ht="14.25" customHeight="1">
      <c r="N808" s="2"/>
    </row>
    <row r="809" spans="14:14" ht="14.25" customHeight="1">
      <c r="N809" s="2"/>
    </row>
    <row r="810" spans="14:14" ht="14.25" customHeight="1">
      <c r="N810" s="2"/>
    </row>
    <row r="811" spans="14:14" ht="14.25" customHeight="1">
      <c r="N811" s="2"/>
    </row>
    <row r="812" spans="14:14" ht="14.25" customHeight="1">
      <c r="N812" s="2"/>
    </row>
    <row r="813" spans="14:14" ht="14.25" customHeight="1">
      <c r="N813" s="2"/>
    </row>
    <row r="814" spans="14:14" ht="14.25" customHeight="1">
      <c r="N814" s="2"/>
    </row>
    <row r="815" spans="14:14" ht="14.25" customHeight="1">
      <c r="N815" s="2"/>
    </row>
    <row r="816" spans="14:14" ht="14.25" customHeight="1">
      <c r="N816" s="2"/>
    </row>
    <row r="817" spans="14:14" ht="14.25" customHeight="1">
      <c r="N817" s="2"/>
    </row>
    <row r="818" spans="14:14" ht="14.25" customHeight="1">
      <c r="N818" s="2"/>
    </row>
    <row r="819" spans="14:14" ht="14.25" customHeight="1">
      <c r="N819" s="2"/>
    </row>
    <row r="820" spans="14:14" ht="14.25" customHeight="1">
      <c r="N820" s="2"/>
    </row>
    <row r="821" spans="14:14" ht="14.25" customHeight="1">
      <c r="N821" s="2"/>
    </row>
    <row r="822" spans="14:14" ht="14.25" customHeight="1">
      <c r="N822" s="2"/>
    </row>
    <row r="823" spans="14:14" ht="14.25" customHeight="1">
      <c r="N823" s="2"/>
    </row>
    <row r="824" spans="14:14" ht="14.25" customHeight="1">
      <c r="N824" s="2"/>
    </row>
    <row r="825" spans="14:14" ht="14.25" customHeight="1">
      <c r="N825" s="2"/>
    </row>
    <row r="826" spans="14:14" ht="14.25" customHeight="1">
      <c r="N826" s="2"/>
    </row>
    <row r="827" spans="14:14" ht="14.25" customHeight="1">
      <c r="N827" s="2"/>
    </row>
    <row r="828" spans="14:14" ht="14.25" customHeight="1">
      <c r="N828" s="2"/>
    </row>
    <row r="829" spans="14:14" ht="14.25" customHeight="1">
      <c r="N829" s="2"/>
    </row>
    <row r="830" spans="14:14" ht="14.25" customHeight="1">
      <c r="N830" s="2"/>
    </row>
    <row r="831" spans="14:14" ht="14.25" customHeight="1">
      <c r="N831" s="2"/>
    </row>
    <row r="832" spans="14:14" ht="14.25" customHeight="1">
      <c r="N832" s="2"/>
    </row>
    <row r="833" spans="14:14" ht="14.25" customHeight="1">
      <c r="N833" s="2"/>
    </row>
    <row r="834" spans="14:14" ht="14.25" customHeight="1">
      <c r="N834" s="2"/>
    </row>
    <row r="835" spans="14:14" ht="14.25" customHeight="1">
      <c r="N835" s="2"/>
    </row>
    <row r="836" spans="14:14" ht="14.25" customHeight="1">
      <c r="N836" s="2"/>
    </row>
    <row r="837" spans="14:14" ht="14.25" customHeight="1">
      <c r="N837" s="2"/>
    </row>
    <row r="838" spans="14:14" ht="14.25" customHeight="1">
      <c r="N838" s="2"/>
    </row>
    <row r="839" spans="14:14" ht="14.25" customHeight="1">
      <c r="N839" s="2"/>
    </row>
    <row r="840" spans="14:14" ht="14.25" customHeight="1">
      <c r="N840" s="2"/>
    </row>
    <row r="841" spans="14:14" ht="14.25" customHeight="1">
      <c r="N841" s="2"/>
    </row>
    <row r="842" spans="14:14" ht="14.25" customHeight="1">
      <c r="N842" s="2"/>
    </row>
    <row r="843" spans="14:14" ht="14.25" customHeight="1">
      <c r="N843" s="2"/>
    </row>
    <row r="844" spans="14:14" ht="14.25" customHeight="1">
      <c r="N844" s="2"/>
    </row>
    <row r="845" spans="14:14" ht="14.25" customHeight="1">
      <c r="N845" s="2"/>
    </row>
    <row r="846" spans="14:14" ht="14.25" customHeight="1">
      <c r="N846" s="2"/>
    </row>
    <row r="847" spans="14:14" ht="14.25" customHeight="1">
      <c r="N847" s="2"/>
    </row>
    <row r="848" spans="14:14" ht="14.25" customHeight="1">
      <c r="N848" s="2"/>
    </row>
    <row r="849" spans="14:14" ht="14.25" customHeight="1">
      <c r="N849" s="2"/>
    </row>
    <row r="850" spans="14:14" ht="14.25" customHeight="1">
      <c r="N850" s="2"/>
    </row>
    <row r="851" spans="14:14" ht="14.25" customHeight="1">
      <c r="N851" s="2"/>
    </row>
    <row r="852" spans="14:14" ht="14.25" customHeight="1">
      <c r="N852" s="2"/>
    </row>
    <row r="853" spans="14:14" ht="14.25" customHeight="1">
      <c r="N853" s="2"/>
    </row>
    <row r="854" spans="14:14" ht="14.25" customHeight="1">
      <c r="N854" s="2"/>
    </row>
    <row r="855" spans="14:14" ht="14.25" customHeight="1">
      <c r="N855" s="2"/>
    </row>
    <row r="856" spans="14:14" ht="14.25" customHeight="1">
      <c r="N856" s="2"/>
    </row>
    <row r="857" spans="14:14" ht="14.25" customHeight="1">
      <c r="N857" s="2"/>
    </row>
    <row r="858" spans="14:14" ht="14.25" customHeight="1">
      <c r="N858" s="2"/>
    </row>
    <row r="859" spans="14:14" ht="14.25" customHeight="1">
      <c r="N859" s="2"/>
    </row>
    <row r="860" spans="14:14" ht="14.25" customHeight="1">
      <c r="N860" s="2"/>
    </row>
    <row r="861" spans="14:14" ht="14.25" customHeight="1">
      <c r="N861" s="2"/>
    </row>
    <row r="862" spans="14:14" ht="14.25" customHeight="1">
      <c r="N862" s="2"/>
    </row>
    <row r="863" spans="14:14" ht="14.25" customHeight="1">
      <c r="N863" s="2"/>
    </row>
    <row r="864" spans="14:14" ht="14.25" customHeight="1">
      <c r="N864" s="2"/>
    </row>
    <row r="865" spans="14:14" ht="14.25" customHeight="1">
      <c r="N865" s="2"/>
    </row>
    <row r="866" spans="14:14" ht="14.25" customHeight="1">
      <c r="N866" s="2"/>
    </row>
    <row r="867" spans="14:14" ht="14.25" customHeight="1">
      <c r="N867" s="2"/>
    </row>
    <row r="868" spans="14:14" ht="14.25" customHeight="1">
      <c r="N868" s="2"/>
    </row>
    <row r="869" spans="14:14" ht="14.25" customHeight="1">
      <c r="N869" s="2"/>
    </row>
    <row r="870" spans="14:14" ht="14.25" customHeight="1">
      <c r="N870" s="2"/>
    </row>
    <row r="871" spans="14:14" ht="14.25" customHeight="1">
      <c r="N871" s="2"/>
    </row>
    <row r="872" spans="14:14" ht="14.25" customHeight="1">
      <c r="N872" s="2"/>
    </row>
    <row r="873" spans="14:14" ht="14.25" customHeight="1">
      <c r="N873" s="2"/>
    </row>
    <row r="874" spans="14:14" ht="14.25" customHeight="1">
      <c r="N874" s="2"/>
    </row>
    <row r="875" spans="14:14" ht="14.25" customHeight="1">
      <c r="N875" s="2"/>
    </row>
    <row r="876" spans="14:14" ht="14.25" customHeight="1">
      <c r="N876" s="2"/>
    </row>
    <row r="877" spans="14:14" ht="14.25" customHeight="1">
      <c r="N877" s="2"/>
    </row>
    <row r="878" spans="14:14" ht="14.25" customHeight="1">
      <c r="N878" s="2"/>
    </row>
    <row r="879" spans="14:14" ht="14.25" customHeight="1">
      <c r="N879" s="2"/>
    </row>
    <row r="880" spans="14:14" ht="14.25" customHeight="1">
      <c r="N880" s="2"/>
    </row>
    <row r="881" spans="14:14" ht="14.25" customHeight="1">
      <c r="N881" s="2"/>
    </row>
    <row r="882" spans="14:14" ht="14.25" customHeight="1">
      <c r="N882" s="2"/>
    </row>
    <row r="883" spans="14:14" ht="14.25" customHeight="1">
      <c r="N883" s="2"/>
    </row>
    <row r="884" spans="14:14" ht="14.25" customHeight="1">
      <c r="N884" s="2"/>
    </row>
    <row r="885" spans="14:14" ht="14.25" customHeight="1">
      <c r="N885" s="2"/>
    </row>
    <row r="886" spans="14:14" ht="14.25" customHeight="1">
      <c r="N886" s="2"/>
    </row>
    <row r="887" spans="14:14" ht="14.25" customHeight="1">
      <c r="N887" s="2"/>
    </row>
    <row r="888" spans="14:14" ht="14.25" customHeight="1">
      <c r="N888" s="2"/>
    </row>
    <row r="889" spans="14:14" ht="14.25" customHeight="1">
      <c r="N889" s="2"/>
    </row>
    <row r="890" spans="14:14" ht="14.25" customHeight="1">
      <c r="N890" s="2"/>
    </row>
    <row r="891" spans="14:14" ht="14.25" customHeight="1">
      <c r="N891" s="2"/>
    </row>
    <row r="892" spans="14:14" ht="14.25" customHeight="1">
      <c r="N892" s="2"/>
    </row>
    <row r="893" spans="14:14" ht="14.25" customHeight="1">
      <c r="N893" s="2"/>
    </row>
    <row r="894" spans="14:14" ht="14.25" customHeight="1">
      <c r="N894" s="2"/>
    </row>
    <row r="895" spans="14:14" ht="14.25" customHeight="1">
      <c r="N895" s="2"/>
    </row>
    <row r="896" spans="14:14" ht="14.25" customHeight="1">
      <c r="N896" s="2"/>
    </row>
    <row r="897" spans="14:14" ht="14.25" customHeight="1">
      <c r="N897" s="2"/>
    </row>
    <row r="898" spans="14:14" ht="14.25" customHeight="1">
      <c r="N898" s="2"/>
    </row>
    <row r="899" spans="14:14" ht="14.25" customHeight="1">
      <c r="N899" s="2"/>
    </row>
    <row r="900" spans="14:14" ht="14.25" customHeight="1">
      <c r="N900" s="2"/>
    </row>
    <row r="901" spans="14:14" ht="14.25" customHeight="1">
      <c r="N901" s="2"/>
    </row>
    <row r="902" spans="14:14" ht="14.25" customHeight="1">
      <c r="N902" s="2"/>
    </row>
    <row r="903" spans="14:14" ht="14.25" customHeight="1">
      <c r="N903" s="2"/>
    </row>
    <row r="904" spans="14:14" ht="14.25" customHeight="1">
      <c r="N904" s="2"/>
    </row>
    <row r="905" spans="14:14" ht="14.25" customHeight="1">
      <c r="N905" s="2"/>
    </row>
    <row r="906" spans="14:14" ht="14.25" customHeight="1">
      <c r="N906" s="2"/>
    </row>
    <row r="907" spans="14:14" ht="14.25" customHeight="1">
      <c r="N907" s="2"/>
    </row>
    <row r="908" spans="14:14" ht="14.25" customHeight="1">
      <c r="N908" s="2"/>
    </row>
    <row r="909" spans="14:14" ht="14.25" customHeight="1">
      <c r="N909" s="2"/>
    </row>
    <row r="910" spans="14:14" ht="14.25" customHeight="1">
      <c r="N910" s="2"/>
    </row>
    <row r="911" spans="14:14" ht="14.25" customHeight="1">
      <c r="N911" s="2"/>
    </row>
    <row r="912" spans="14:14" ht="14.25" customHeight="1">
      <c r="N912" s="2"/>
    </row>
    <row r="913" spans="14:14" ht="14.25" customHeight="1">
      <c r="N913" s="2"/>
    </row>
    <row r="914" spans="14:14" ht="14.25" customHeight="1">
      <c r="N914" s="2"/>
    </row>
    <row r="915" spans="14:14" ht="14.25" customHeight="1">
      <c r="N915" s="2"/>
    </row>
    <row r="916" spans="14:14" ht="14.25" customHeight="1">
      <c r="N916" s="2"/>
    </row>
    <row r="917" spans="14:14" ht="14.25" customHeight="1">
      <c r="N917" s="2"/>
    </row>
    <row r="918" spans="14:14" ht="14.25" customHeight="1">
      <c r="N918" s="2"/>
    </row>
    <row r="919" spans="14:14" ht="14.25" customHeight="1">
      <c r="N919" s="2"/>
    </row>
    <row r="920" spans="14:14" ht="14.25" customHeight="1">
      <c r="N920" s="2"/>
    </row>
    <row r="921" spans="14:14" ht="14.25" customHeight="1">
      <c r="N921" s="2"/>
    </row>
    <row r="922" spans="14:14" ht="14.25" customHeight="1">
      <c r="N922" s="2"/>
    </row>
    <row r="923" spans="14:14" ht="14.25" customHeight="1">
      <c r="N923" s="2"/>
    </row>
    <row r="924" spans="14:14" ht="14.25" customHeight="1">
      <c r="N924" s="2"/>
    </row>
    <row r="925" spans="14:14" ht="14.25" customHeight="1">
      <c r="N925" s="2"/>
    </row>
    <row r="926" spans="14:14" ht="14.25" customHeight="1">
      <c r="N926" s="2"/>
    </row>
    <row r="927" spans="14:14" ht="14.25" customHeight="1">
      <c r="N927" s="2"/>
    </row>
    <row r="928" spans="14:14" ht="14.25" customHeight="1">
      <c r="N928" s="2"/>
    </row>
    <row r="929" spans="14:14" ht="14.25" customHeight="1">
      <c r="N929" s="2"/>
    </row>
    <row r="930" spans="14:14" ht="14.25" customHeight="1">
      <c r="N930" s="2"/>
    </row>
    <row r="931" spans="14:14" ht="14.25" customHeight="1">
      <c r="N931" s="2"/>
    </row>
    <row r="932" spans="14:14" ht="14.25" customHeight="1">
      <c r="N932" s="2"/>
    </row>
    <row r="933" spans="14:14" ht="14.25" customHeight="1">
      <c r="N933" s="2"/>
    </row>
    <row r="934" spans="14:14" ht="14.25" customHeight="1">
      <c r="N934" s="2"/>
    </row>
    <row r="935" spans="14:14" ht="14.25" customHeight="1">
      <c r="N935" s="2"/>
    </row>
    <row r="936" spans="14:14" ht="14.25" customHeight="1">
      <c r="N936" s="2"/>
    </row>
    <row r="937" spans="14:14" ht="14.25" customHeight="1">
      <c r="N937" s="2"/>
    </row>
    <row r="938" spans="14:14" ht="14.25" customHeight="1">
      <c r="N938" s="2"/>
    </row>
    <row r="939" spans="14:14" ht="14.25" customHeight="1">
      <c r="N939" s="2"/>
    </row>
    <row r="940" spans="14:14" ht="14.25" customHeight="1">
      <c r="N940" s="2"/>
    </row>
    <row r="941" spans="14:14" ht="14.25" customHeight="1">
      <c r="N941" s="2"/>
    </row>
    <row r="942" spans="14:14" ht="14.25" customHeight="1">
      <c r="N942" s="2"/>
    </row>
    <row r="943" spans="14:14" ht="14.25" customHeight="1">
      <c r="N943" s="2"/>
    </row>
    <row r="944" spans="14:14" ht="14.25" customHeight="1">
      <c r="N944" s="2"/>
    </row>
    <row r="945" spans="14:14" ht="14.25" customHeight="1">
      <c r="N945" s="2"/>
    </row>
    <row r="946" spans="14:14" ht="14.25" customHeight="1">
      <c r="N946" s="2"/>
    </row>
    <row r="947" spans="14:14" ht="14.25" customHeight="1">
      <c r="N947" s="2"/>
    </row>
    <row r="948" spans="14:14" ht="14.25" customHeight="1">
      <c r="N948" s="2"/>
    </row>
    <row r="949" spans="14:14" ht="14.25" customHeight="1">
      <c r="N949" s="2"/>
    </row>
    <row r="950" spans="14:14" ht="14.25" customHeight="1">
      <c r="N950" s="2"/>
    </row>
    <row r="951" spans="14:14" ht="14.25" customHeight="1">
      <c r="N951" s="2"/>
    </row>
    <row r="952" spans="14:14" ht="14.25" customHeight="1">
      <c r="N952" s="2"/>
    </row>
    <row r="953" spans="14:14" ht="14.25" customHeight="1">
      <c r="N953" s="2"/>
    </row>
    <row r="954" spans="14:14" ht="14.25" customHeight="1">
      <c r="N954" s="2"/>
    </row>
    <row r="955" spans="14:14" ht="14.25" customHeight="1">
      <c r="N955" s="2"/>
    </row>
    <row r="956" spans="14:14" ht="14.25" customHeight="1">
      <c r="N956" s="2"/>
    </row>
    <row r="957" spans="14:14" ht="14.25" customHeight="1">
      <c r="N957" s="2"/>
    </row>
    <row r="958" spans="14:14" ht="14.25" customHeight="1">
      <c r="N958" s="2"/>
    </row>
    <row r="959" spans="14:14" ht="14.25" customHeight="1">
      <c r="N959" s="2"/>
    </row>
    <row r="960" spans="14:14" ht="14.25" customHeight="1">
      <c r="N960" s="2"/>
    </row>
    <row r="961" spans="14:14" ht="14.25" customHeight="1">
      <c r="N961" s="2"/>
    </row>
    <row r="962" spans="14:14" ht="14.25" customHeight="1">
      <c r="N962" s="2"/>
    </row>
    <row r="963" spans="14:14" ht="14.25" customHeight="1">
      <c r="N963" s="2"/>
    </row>
    <row r="964" spans="14:14" ht="14.25" customHeight="1">
      <c r="N964" s="2"/>
    </row>
    <row r="965" spans="14:14" ht="14.25" customHeight="1">
      <c r="N965" s="2"/>
    </row>
    <row r="966" spans="14:14" ht="14.25" customHeight="1">
      <c r="N966" s="2"/>
    </row>
    <row r="967" spans="14:14" ht="14.25" customHeight="1">
      <c r="N967" s="2"/>
    </row>
    <row r="968" spans="14:14" ht="14.25" customHeight="1">
      <c r="N968" s="2"/>
    </row>
    <row r="969" spans="14:14" ht="14.25" customHeight="1">
      <c r="N969" s="2"/>
    </row>
    <row r="970" spans="14:14" ht="14.25" customHeight="1">
      <c r="N970" s="2"/>
    </row>
    <row r="971" spans="14:14" ht="14.25" customHeight="1">
      <c r="N971" s="2"/>
    </row>
    <row r="972" spans="14:14" ht="14.25" customHeight="1">
      <c r="N972" s="2"/>
    </row>
    <row r="973" spans="14:14" ht="14.25" customHeight="1">
      <c r="N973" s="2"/>
    </row>
    <row r="974" spans="14:14" ht="14.25" customHeight="1">
      <c r="N974" s="2"/>
    </row>
    <row r="975" spans="14:14" ht="14.25" customHeight="1">
      <c r="N975" s="2"/>
    </row>
    <row r="976" spans="14:14" ht="14.25" customHeight="1">
      <c r="N976" s="2"/>
    </row>
    <row r="977" spans="14:14" ht="14.25" customHeight="1">
      <c r="N977" s="2"/>
    </row>
    <row r="978" spans="14:14" ht="14.25" customHeight="1">
      <c r="N978" s="2"/>
    </row>
    <row r="979" spans="14:14" ht="14.25" customHeight="1">
      <c r="N979" s="2"/>
    </row>
    <row r="980" spans="14:14" ht="14.25" customHeight="1">
      <c r="N980" s="2"/>
    </row>
    <row r="981" spans="14:14" ht="14.25" customHeight="1">
      <c r="N981" s="2"/>
    </row>
    <row r="982" spans="14:14" ht="14.25" customHeight="1">
      <c r="N982" s="2"/>
    </row>
    <row r="983" spans="14:14" ht="14.25" customHeight="1">
      <c r="N983" s="2"/>
    </row>
    <row r="984" spans="14:14" ht="14.25" customHeight="1">
      <c r="N984" s="2"/>
    </row>
    <row r="985" spans="14:14" ht="14.25" customHeight="1">
      <c r="N985" s="2"/>
    </row>
    <row r="986" spans="14:14" ht="14.25" customHeight="1">
      <c r="N986" s="2"/>
    </row>
    <row r="987" spans="14:14" ht="14.25" customHeight="1">
      <c r="N987" s="2"/>
    </row>
    <row r="988" spans="14:14" ht="14.25" customHeight="1">
      <c r="N988" s="2"/>
    </row>
    <row r="989" spans="14:14" ht="14.25" customHeight="1">
      <c r="N989" s="2"/>
    </row>
    <row r="990" spans="14:14" ht="14.25" customHeight="1">
      <c r="N990" s="2"/>
    </row>
    <row r="991" spans="14:14" ht="14.25" customHeight="1">
      <c r="N991" s="2"/>
    </row>
    <row r="992" spans="14:14" ht="14.25" customHeight="1">
      <c r="N992" s="2"/>
    </row>
    <row r="993" spans="14:14" ht="14.25" customHeight="1">
      <c r="N993" s="2"/>
    </row>
    <row r="994" spans="14:14" ht="14.25" customHeight="1">
      <c r="N994" s="2"/>
    </row>
    <row r="995" spans="14:14" ht="14.25" customHeight="1">
      <c r="N995" s="2"/>
    </row>
    <row r="996" spans="14:14" ht="14.25" customHeight="1">
      <c r="N996" s="2"/>
    </row>
    <row r="997" spans="14:14" ht="14.25" customHeight="1">
      <c r="N997" s="2"/>
    </row>
    <row r="998" spans="14:14" ht="14.25" customHeight="1">
      <c r="N998" s="2"/>
    </row>
    <row r="999" spans="14:14" ht="14.25" customHeight="1">
      <c r="N999" s="2"/>
    </row>
    <row r="1000" spans="14:14" ht="14.25" customHeight="1">
      <c r="N1000" s="2"/>
    </row>
  </sheetData>
  <mergeCells count="40">
    <mergeCell ref="T154:U154"/>
    <mergeCell ref="T149:U149"/>
    <mergeCell ref="T150:U150"/>
    <mergeCell ref="T151:U151"/>
    <mergeCell ref="T152:U152"/>
    <mergeCell ref="T153:U153"/>
    <mergeCell ref="P147:S147"/>
    <mergeCell ref="D13:F13"/>
    <mergeCell ref="G13:K13"/>
    <mergeCell ref="C129:D129"/>
    <mergeCell ref="I129:N129"/>
    <mergeCell ref="B146:U146"/>
    <mergeCell ref="B147:B148"/>
    <mergeCell ref="C147:C148"/>
    <mergeCell ref="T147:U148"/>
    <mergeCell ref="B13:B14"/>
    <mergeCell ref="C13:C14"/>
    <mergeCell ref="D147:G147"/>
    <mergeCell ref="H147:K147"/>
    <mergeCell ref="L147:O147"/>
    <mergeCell ref="E4:S4"/>
    <mergeCell ref="E5:S5"/>
    <mergeCell ref="E6:S6"/>
    <mergeCell ref="E7:S7"/>
    <mergeCell ref="G12:W12"/>
    <mergeCell ref="L13:O13"/>
    <mergeCell ref="P13:S13"/>
    <mergeCell ref="T13:W13"/>
    <mergeCell ref="X13:X14"/>
    <mergeCell ref="W129:X129"/>
    <mergeCell ref="T162:U162"/>
    <mergeCell ref="T163:U163"/>
    <mergeCell ref="T164:U164"/>
    <mergeCell ref="T155:U155"/>
    <mergeCell ref="T156:U156"/>
    <mergeCell ref="T157:U157"/>
    <mergeCell ref="T158:U158"/>
    <mergeCell ref="T159:U159"/>
    <mergeCell ref="T160:U160"/>
    <mergeCell ref="T161:U161"/>
  </mergeCells>
  <conditionalFormatting sqref="D149:G160">
    <cfRule type="containsBlanks" dxfId="91" priority="1">
      <formula>LEN(TRIM(D149))=0</formula>
    </cfRule>
  </conditionalFormatting>
  <conditionalFormatting sqref="D162:G164">
    <cfRule type="containsBlanks" dxfId="90" priority="2">
      <formula>LEN(TRIM(D162))=0</formula>
    </cfRule>
  </conditionalFormatting>
  <conditionalFormatting sqref="G51:L54">
    <cfRule type="cellIs" dxfId="89" priority="3" operator="equal">
      <formula>"NO DISPONIBLE"</formula>
    </cfRule>
  </conditionalFormatting>
  <conditionalFormatting sqref="H15">
    <cfRule type="cellIs" dxfId="88" priority="4" operator="equal">
      <formula>"NO DISPONIBLE"</formula>
    </cfRule>
  </conditionalFormatting>
  <conditionalFormatting sqref="H154">
    <cfRule type="containsBlanks" dxfId="87" priority="5">
      <formula>LEN(TRIM(H154))=0</formula>
    </cfRule>
  </conditionalFormatting>
  <conditionalFormatting sqref="H156">
    <cfRule type="containsBlanks" dxfId="86" priority="6">
      <formula>LEN(TRIM(H156))=0</formula>
    </cfRule>
  </conditionalFormatting>
  <conditionalFormatting sqref="H159 D161:H161">
    <cfRule type="containsBlanks" dxfId="85" priority="7">
      <formula>LEN(TRIM(H159))=0</formula>
    </cfRule>
  </conditionalFormatting>
  <conditionalFormatting sqref="H16:K20">
    <cfRule type="containsBlanks" dxfId="84" priority="8">
      <formula>LEN(TRIM(H16))=0</formula>
    </cfRule>
  </conditionalFormatting>
  <conditionalFormatting sqref="H29:K37">
    <cfRule type="containsBlanks" dxfId="83" priority="9">
      <formula>LEN(TRIM(H29))=0</formula>
    </cfRule>
  </conditionalFormatting>
  <conditionalFormatting sqref="H47:K50">
    <cfRule type="containsBlanks" dxfId="82" priority="10">
      <formula>LEN(TRIM(H47))=0</formula>
    </cfRule>
  </conditionalFormatting>
  <conditionalFormatting sqref="H55:K69">
    <cfRule type="containsBlanks" dxfId="81" priority="11">
      <formula>LEN(TRIM(H55))=0</formula>
    </cfRule>
  </conditionalFormatting>
  <conditionalFormatting sqref="H76:K83">
    <cfRule type="containsBlanks" dxfId="80" priority="12">
      <formula>LEN(TRIM(H76))=0</formula>
    </cfRule>
  </conditionalFormatting>
  <conditionalFormatting sqref="H90:K102">
    <cfRule type="containsBlanks" dxfId="79" priority="13">
      <formula>LEN(TRIM(H90))=0</formula>
    </cfRule>
  </conditionalFormatting>
  <conditionalFormatting sqref="H104:K121">
    <cfRule type="containsBlanks" dxfId="78" priority="14">
      <formula>LEN(TRIM(H104))=0</formula>
    </cfRule>
  </conditionalFormatting>
  <conditionalFormatting sqref="H149:K153">
    <cfRule type="containsBlanks" dxfId="77" priority="15">
      <formula>LEN(TRIM(H149))=0</formula>
    </cfRule>
  </conditionalFormatting>
  <conditionalFormatting sqref="H160:K160">
    <cfRule type="containsBlanks" dxfId="76" priority="16">
      <formula>LEN(TRIM(H160))=0</formula>
    </cfRule>
  </conditionalFormatting>
  <conditionalFormatting sqref="H162:K164">
    <cfRule type="containsBlanks" dxfId="75" priority="17">
      <formula>LEN(TRIM(H162))=0</formula>
    </cfRule>
  </conditionalFormatting>
  <conditionalFormatting sqref="I15:K15">
    <cfRule type="cellIs" dxfId="74" priority="18" operator="equal">
      <formula>"NO DISPONIBLE"</formula>
    </cfRule>
  </conditionalFormatting>
  <conditionalFormatting sqref="I154:K159 H155 H157:H158 I161:K161">
    <cfRule type="containsBlanks" dxfId="73" priority="19">
      <formula>LEN(TRIM(I154))=0</formula>
    </cfRule>
  </conditionalFormatting>
  <conditionalFormatting sqref="L15">
    <cfRule type="cellIs" dxfId="72" priority="20" operator="equal">
      <formula>"NO DISPONIBLE"</formula>
    </cfRule>
  </conditionalFormatting>
  <conditionalFormatting sqref="L25:L37 N25:O25 M29:O33">
    <cfRule type="containsBlanks" dxfId="71" priority="21">
      <formula>LEN(TRIM(L25))=0</formula>
    </cfRule>
  </conditionalFormatting>
  <conditionalFormatting sqref="L47:L50">
    <cfRule type="containsBlanks" dxfId="70" priority="22">
      <formula>LEN(TRIM(L47))=0</formula>
    </cfRule>
  </conditionalFormatting>
  <conditionalFormatting sqref="L55:L69 M56:O64">
    <cfRule type="containsBlanks" dxfId="69" priority="23">
      <formula>LEN(TRIM(L55))=0</formula>
    </cfRule>
  </conditionalFormatting>
  <conditionalFormatting sqref="L76:L83">
    <cfRule type="containsBlanks" dxfId="68" priority="24">
      <formula>LEN(TRIM(L76))=0</formula>
    </cfRule>
  </conditionalFormatting>
  <conditionalFormatting sqref="L90:L102">
    <cfRule type="containsBlanks" dxfId="67" priority="25">
      <formula>LEN(TRIM(L90))=0</formula>
    </cfRule>
  </conditionalFormatting>
  <conditionalFormatting sqref="L16:O20 R17:S121">
    <cfRule type="containsBlanks" dxfId="66" priority="26">
      <formula>LEN(TRIM(L16))=0</formula>
    </cfRule>
  </conditionalFormatting>
  <conditionalFormatting sqref="L149:S164">
    <cfRule type="cellIs" dxfId="65" priority="27" operator="equal">
      <formula>"NO APLICA"</formula>
    </cfRule>
  </conditionalFormatting>
  <conditionalFormatting sqref="L149:S164">
    <cfRule type="cellIs" dxfId="64" priority="28" operator="between">
      <formula>0.7</formula>
      <formula>1.2</formula>
    </cfRule>
  </conditionalFormatting>
  <conditionalFormatting sqref="L149:S164">
    <cfRule type="cellIs" dxfId="63" priority="29" operator="between">
      <formula>0.5</formula>
      <formula>0.7</formula>
    </cfRule>
  </conditionalFormatting>
  <conditionalFormatting sqref="L149:S164">
    <cfRule type="cellIs" dxfId="62" priority="30" operator="lessThan">
      <formula>0.5</formula>
    </cfRule>
  </conditionalFormatting>
  <conditionalFormatting sqref="L149:S164">
    <cfRule type="cellIs" dxfId="61" priority="31" operator="greaterThan">
      <formula>1.2</formula>
    </cfRule>
  </conditionalFormatting>
  <conditionalFormatting sqref="M15:O15">
    <cfRule type="cellIs" dxfId="60" priority="32" operator="equal">
      <formula>"NO DISPONIBLE"</formula>
    </cfRule>
  </conditionalFormatting>
  <conditionalFormatting sqref="L104:L121 M104:O104">
    <cfRule type="containsBlanks" dxfId="59" priority="33">
      <formula>LEN(TRIM(L104))=0</formula>
    </cfRule>
  </conditionalFormatting>
  <conditionalFormatting sqref="N15:O15">
    <cfRule type="containsBlanks" dxfId="58" priority="34">
      <formula>LEN(TRIM(N15))=0</formula>
    </cfRule>
  </conditionalFormatting>
  <conditionalFormatting sqref="P15:Q15">
    <cfRule type="cellIs" dxfId="57" priority="35" stopIfTrue="1" operator="equal">
      <formula>"100%"</formula>
    </cfRule>
  </conditionalFormatting>
  <conditionalFormatting sqref="P15:Q15">
    <cfRule type="cellIs" dxfId="56" priority="36" stopIfTrue="1" operator="lessThan">
      <formula>0.5</formula>
    </cfRule>
  </conditionalFormatting>
  <conditionalFormatting sqref="P15:Q15">
    <cfRule type="cellIs" dxfId="55" priority="37" stopIfTrue="1" operator="between">
      <formula>0.5</formula>
      <formula>0.7</formula>
    </cfRule>
  </conditionalFormatting>
  <conditionalFormatting sqref="P15:Q15">
    <cfRule type="cellIs" dxfId="54" priority="38" stopIfTrue="1" operator="between">
      <formula>0.7</formula>
      <formula>1.2</formula>
    </cfRule>
  </conditionalFormatting>
  <conditionalFormatting sqref="P15:Q15">
    <cfRule type="cellIs" dxfId="53" priority="39" stopIfTrue="1" operator="greaterThanOrEqual">
      <formula>1.2</formula>
    </cfRule>
  </conditionalFormatting>
  <conditionalFormatting sqref="P15:Q15">
    <cfRule type="containsBlanks" dxfId="52" priority="40" stopIfTrue="1">
      <formula>LEN(TRIM(P15))=0</formula>
    </cfRule>
  </conditionalFormatting>
  <conditionalFormatting sqref="P15:S121">
    <cfRule type="cellIs" dxfId="51" priority="41" stopIfTrue="1" operator="equal">
      <formula>"100%"</formula>
    </cfRule>
  </conditionalFormatting>
  <conditionalFormatting sqref="P15:S121">
    <cfRule type="cellIs" dxfId="50" priority="42" stopIfTrue="1" operator="lessThan">
      <formula>0.5</formula>
    </cfRule>
  </conditionalFormatting>
  <conditionalFormatting sqref="P15:S121">
    <cfRule type="cellIs" dxfId="49" priority="43" stopIfTrue="1" operator="between">
      <formula>0.5</formula>
      <formula>0.7</formula>
    </cfRule>
  </conditionalFormatting>
  <conditionalFormatting sqref="P15:S121">
    <cfRule type="cellIs" dxfId="48" priority="44" stopIfTrue="1" operator="between">
      <formula>0.7</formula>
      <formula>1.2</formula>
    </cfRule>
  </conditionalFormatting>
  <conditionalFormatting sqref="P15:S121">
    <cfRule type="cellIs" dxfId="47" priority="45" stopIfTrue="1" operator="greaterThanOrEqual">
      <formula>1.2</formula>
    </cfRule>
  </conditionalFormatting>
  <conditionalFormatting sqref="P15:S121">
    <cfRule type="containsBlanks" dxfId="46" priority="46" stopIfTrue="1">
      <formula>LEN(TRIM(P15))=0</formula>
    </cfRule>
  </conditionalFormatting>
  <pageMargins left="0.7" right="0.7" top="0.75" bottom="0.75" header="0" footer="0"/>
  <pageSetup paperSize="5"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baseColWidth="10" defaultColWidth="14.453125" defaultRowHeight="1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U1001"/>
  <sheetViews>
    <sheetView workbookViewId="0"/>
  </sheetViews>
  <sheetFormatPr baseColWidth="10" defaultColWidth="14.453125" defaultRowHeight="15" customHeight="1"/>
  <cols>
    <col min="1" max="1" width="10.7265625" customWidth="1"/>
    <col min="2" max="2" width="23.26953125" customWidth="1"/>
    <col min="3" max="3" width="15.54296875" customWidth="1"/>
    <col min="4" max="4" width="17.54296875" customWidth="1"/>
    <col min="5" max="5" width="15.54296875" customWidth="1"/>
    <col min="6" max="6" width="16.08984375" customWidth="1"/>
    <col min="7" max="7" width="16.26953125" customWidth="1"/>
    <col min="8" max="8" width="18.08984375" customWidth="1"/>
    <col min="9" max="9" width="15.54296875" customWidth="1"/>
    <col min="10" max="10" width="15" customWidth="1"/>
    <col min="11" max="11" width="13.81640625" customWidth="1"/>
    <col min="12" max="20" width="10.7265625" customWidth="1"/>
    <col min="21" max="21" width="55.54296875" customWidth="1"/>
    <col min="22" max="26" width="10.7265625" customWidth="1"/>
  </cols>
  <sheetData>
    <row r="3" spans="2:21" ht="14.5">
      <c r="B3" s="271" t="s">
        <v>471</v>
      </c>
      <c r="C3" s="272"/>
      <c r="D3" s="272"/>
      <c r="E3" s="272"/>
      <c r="F3" s="272"/>
      <c r="G3" s="272"/>
      <c r="H3" s="272"/>
      <c r="I3" s="272"/>
      <c r="J3" s="272"/>
      <c r="K3" s="272"/>
      <c r="L3" s="272"/>
      <c r="M3" s="272"/>
      <c r="N3" s="272"/>
      <c r="O3" s="272"/>
      <c r="P3" s="272"/>
      <c r="Q3" s="272"/>
      <c r="R3" s="272"/>
      <c r="S3" s="272"/>
      <c r="T3" s="272"/>
      <c r="U3" s="273"/>
    </row>
    <row r="4" spans="2:21" ht="14.5">
      <c r="B4" s="278" t="s">
        <v>472</v>
      </c>
      <c r="C4" s="278" t="s">
        <v>473</v>
      </c>
      <c r="D4" s="271" t="s">
        <v>474</v>
      </c>
      <c r="E4" s="272"/>
      <c r="F4" s="272"/>
      <c r="G4" s="273"/>
      <c r="H4" s="274" t="s">
        <v>475</v>
      </c>
      <c r="I4" s="272"/>
      <c r="J4" s="272"/>
      <c r="K4" s="273"/>
      <c r="L4" s="274" t="s">
        <v>476</v>
      </c>
      <c r="M4" s="272"/>
      <c r="N4" s="272"/>
      <c r="O4" s="273"/>
      <c r="P4" s="274" t="s">
        <v>477</v>
      </c>
      <c r="Q4" s="272"/>
      <c r="R4" s="272"/>
      <c r="S4" s="275"/>
      <c r="T4" s="280" t="s">
        <v>478</v>
      </c>
      <c r="U4" s="281"/>
    </row>
    <row r="5" spans="2:21" ht="28">
      <c r="B5" s="279"/>
      <c r="C5" s="279"/>
      <c r="D5" s="68" t="s">
        <v>479</v>
      </c>
      <c r="E5" s="69" t="s">
        <v>480</v>
      </c>
      <c r="F5" s="70" t="s">
        <v>481</v>
      </c>
      <c r="G5" s="69" t="s">
        <v>482</v>
      </c>
      <c r="H5" s="104" t="s">
        <v>479</v>
      </c>
      <c r="I5" s="105" t="s">
        <v>480</v>
      </c>
      <c r="J5" s="106" t="s">
        <v>481</v>
      </c>
      <c r="K5" s="105" t="s">
        <v>482</v>
      </c>
      <c r="L5" s="68" t="s">
        <v>479</v>
      </c>
      <c r="M5" s="69" t="s">
        <v>480</v>
      </c>
      <c r="N5" s="70" t="s">
        <v>481</v>
      </c>
      <c r="O5" s="69" t="s">
        <v>482</v>
      </c>
      <c r="P5" s="68" t="s">
        <v>479</v>
      </c>
      <c r="Q5" s="69" t="s">
        <v>480</v>
      </c>
      <c r="R5" s="70" t="s">
        <v>481</v>
      </c>
      <c r="S5" s="71" t="s">
        <v>482</v>
      </c>
      <c r="T5" s="282"/>
      <c r="U5" s="283"/>
    </row>
    <row r="6" spans="2:21" ht="42">
      <c r="B6" s="72" t="s">
        <v>483</v>
      </c>
      <c r="C6" s="107">
        <v>14241368</v>
      </c>
      <c r="D6" s="108">
        <v>3346174</v>
      </c>
      <c r="E6" s="108">
        <v>3255988</v>
      </c>
      <c r="F6" s="108">
        <v>3337487</v>
      </c>
      <c r="G6" s="108">
        <v>4301719</v>
      </c>
      <c r="H6" s="109">
        <v>4028140</v>
      </c>
      <c r="I6" s="109">
        <v>4650577</v>
      </c>
      <c r="J6" s="109"/>
      <c r="K6" s="109"/>
      <c r="L6" s="19">
        <f t="shared" ref="L6:O6" si="0">IFERROR((H6/D6),"NO APLICA")</f>
        <v>1.2038047035210961</v>
      </c>
      <c r="M6" s="19">
        <f t="shared" si="0"/>
        <v>1.4283151534956517</v>
      </c>
      <c r="N6" s="19">
        <f t="shared" si="0"/>
        <v>0</v>
      </c>
      <c r="O6" s="19">
        <f t="shared" si="0"/>
        <v>0</v>
      </c>
      <c r="P6" s="19">
        <f t="shared" ref="P6:P22" si="1">IFERROR(((H6)/(D6)),"NO APLICA")</f>
        <v>1.2038047035210961</v>
      </c>
      <c r="Q6" s="19">
        <f t="shared" ref="Q6:Q22" si="2">IFERROR(((H6+I6)/(D6+E6)),"NO APLICA")</f>
        <v>1.3145265141933808</v>
      </c>
      <c r="R6" s="19">
        <f t="shared" ref="R6:R22" si="3">IFERROR(((H6+I6+J6)/(D6+E6+F6)),"NO APLICA")</f>
        <v>0.87314119442245897</v>
      </c>
      <c r="S6" s="19"/>
      <c r="T6" s="256" t="s">
        <v>505</v>
      </c>
      <c r="U6" s="255"/>
    </row>
    <row r="7" spans="2:21" ht="14.5" hidden="1">
      <c r="B7" s="72"/>
      <c r="C7" s="22"/>
      <c r="D7" s="108"/>
      <c r="E7" s="108"/>
      <c r="F7" s="108"/>
      <c r="G7" s="108"/>
      <c r="H7" s="109"/>
      <c r="I7" s="109"/>
      <c r="J7" s="109"/>
      <c r="K7" s="109"/>
      <c r="L7" s="19" t="str">
        <f t="shared" ref="L7:O7" si="4">IFERROR((H7/D7),"NO APLICA")</f>
        <v>NO APLICA</v>
      </c>
      <c r="M7" s="19" t="str">
        <f t="shared" si="4"/>
        <v>NO APLICA</v>
      </c>
      <c r="N7" s="19" t="str">
        <f t="shared" si="4"/>
        <v>NO APLICA</v>
      </c>
      <c r="O7" s="19" t="str">
        <f t="shared" si="4"/>
        <v>NO APLICA</v>
      </c>
      <c r="P7" s="19" t="str">
        <f t="shared" si="1"/>
        <v>NO APLICA</v>
      </c>
      <c r="Q7" s="19" t="str">
        <f t="shared" si="2"/>
        <v>NO APLICA</v>
      </c>
      <c r="R7" s="19" t="str">
        <f t="shared" si="3"/>
        <v>NO APLICA</v>
      </c>
      <c r="S7" s="19" t="str">
        <f t="shared" ref="S7:S8" si="5">IFERROR(((H7+I7+J7+K7)/(D7+E7+F7+G7)),"NO APLICA")</f>
        <v>NO APLICA</v>
      </c>
      <c r="T7" s="256" t="s">
        <v>506</v>
      </c>
      <c r="U7" s="255"/>
    </row>
    <row r="8" spans="2:21" ht="56">
      <c r="B8" s="72" t="s">
        <v>507</v>
      </c>
      <c r="C8" s="22" t="s">
        <v>485</v>
      </c>
      <c r="D8" s="108">
        <v>0</v>
      </c>
      <c r="E8" s="108">
        <v>0</v>
      </c>
      <c r="F8" s="108">
        <v>0</v>
      </c>
      <c r="G8" s="108">
        <v>0</v>
      </c>
      <c r="H8" s="109">
        <v>0</v>
      </c>
      <c r="I8" s="109">
        <v>0</v>
      </c>
      <c r="J8" s="109"/>
      <c r="K8" s="109"/>
      <c r="L8" s="19" t="str">
        <f t="shared" ref="L8:O8" si="6">IFERROR((H8/D8),"NO APLICA")</f>
        <v>NO APLICA</v>
      </c>
      <c r="M8" s="19" t="str">
        <f t="shared" si="6"/>
        <v>NO APLICA</v>
      </c>
      <c r="N8" s="19" t="str">
        <f t="shared" si="6"/>
        <v>NO APLICA</v>
      </c>
      <c r="O8" s="19" t="str">
        <f t="shared" si="6"/>
        <v>NO APLICA</v>
      </c>
      <c r="P8" s="19" t="str">
        <f t="shared" si="1"/>
        <v>NO APLICA</v>
      </c>
      <c r="Q8" s="19" t="str">
        <f t="shared" si="2"/>
        <v>NO APLICA</v>
      </c>
      <c r="R8" s="19" t="str">
        <f t="shared" si="3"/>
        <v>NO APLICA</v>
      </c>
      <c r="S8" s="19" t="str">
        <f t="shared" si="5"/>
        <v>NO APLICA</v>
      </c>
      <c r="T8" s="256" t="s">
        <v>505</v>
      </c>
      <c r="U8" s="255"/>
    </row>
    <row r="9" spans="2:21" ht="56">
      <c r="B9" s="72" t="s">
        <v>486</v>
      </c>
      <c r="C9" s="84">
        <v>5574823</v>
      </c>
      <c r="D9" s="108">
        <v>1279296</v>
      </c>
      <c r="E9" s="108">
        <v>1216518</v>
      </c>
      <c r="F9" s="108">
        <v>1271620</v>
      </c>
      <c r="G9" s="108">
        <v>1807389</v>
      </c>
      <c r="H9" s="110">
        <v>982145.82</v>
      </c>
      <c r="I9" s="111">
        <v>1250763.8899999999</v>
      </c>
      <c r="J9" s="111"/>
      <c r="K9" s="111"/>
      <c r="L9" s="19">
        <f t="shared" ref="L9:O9" si="7">IFERROR((H9/D9),"NO APLICA")</f>
        <v>0.76772366989344132</v>
      </c>
      <c r="M9" s="19">
        <f t="shared" si="7"/>
        <v>1.0281507466391784</v>
      </c>
      <c r="N9" s="19">
        <f t="shared" si="7"/>
        <v>0</v>
      </c>
      <c r="O9" s="19">
        <f t="shared" si="7"/>
        <v>0</v>
      </c>
      <c r="P9" s="19">
        <f t="shared" si="1"/>
        <v>0.76772366989344132</v>
      </c>
      <c r="Q9" s="19">
        <f t="shared" si="2"/>
        <v>0.89466190589523098</v>
      </c>
      <c r="R9" s="19">
        <f t="shared" si="3"/>
        <v>0.59268714727318383</v>
      </c>
      <c r="S9" s="19"/>
      <c r="T9" s="256" t="s">
        <v>505</v>
      </c>
      <c r="U9" s="255"/>
    </row>
    <row r="10" spans="2:21" ht="42">
      <c r="B10" s="83" t="s">
        <v>508</v>
      </c>
      <c r="C10" s="84">
        <v>4900000</v>
      </c>
      <c r="D10" s="108">
        <v>1228206</v>
      </c>
      <c r="E10" s="108">
        <v>1290264</v>
      </c>
      <c r="F10" s="108">
        <v>1191265</v>
      </c>
      <c r="G10" s="108">
        <v>1190265</v>
      </c>
      <c r="H10" s="110">
        <v>974224.82</v>
      </c>
      <c r="I10" s="111">
        <v>1240319.48</v>
      </c>
      <c r="J10" s="111"/>
      <c r="K10" s="111"/>
      <c r="L10" s="19">
        <f t="shared" ref="L10:O10" si="8">IFERROR((H10/D10),"NO APLICA")</f>
        <v>0.79320962444410792</v>
      </c>
      <c r="M10" s="19">
        <f t="shared" si="8"/>
        <v>0.9612912396222788</v>
      </c>
      <c r="N10" s="19">
        <f t="shared" si="8"/>
        <v>0</v>
      </c>
      <c r="O10" s="19">
        <f t="shared" si="8"/>
        <v>0</v>
      </c>
      <c r="P10" s="19">
        <f t="shared" si="1"/>
        <v>0.79320962444410792</v>
      </c>
      <c r="Q10" s="19">
        <f t="shared" si="2"/>
        <v>0.87932129427787498</v>
      </c>
      <c r="R10" s="19">
        <f t="shared" si="3"/>
        <v>0.59695484987472147</v>
      </c>
      <c r="S10" s="19"/>
      <c r="T10" s="256" t="s">
        <v>505</v>
      </c>
      <c r="U10" s="255"/>
    </row>
    <row r="11" spans="2:21" ht="142.5" customHeight="1">
      <c r="B11" s="83" t="s">
        <v>489</v>
      </c>
      <c r="C11" s="84">
        <v>300000</v>
      </c>
      <c r="D11" s="108">
        <v>92692</v>
      </c>
      <c r="E11" s="108">
        <v>61836</v>
      </c>
      <c r="F11" s="108">
        <v>79236</v>
      </c>
      <c r="G11" s="108">
        <v>66236</v>
      </c>
      <c r="H11" s="110">
        <v>61835.94</v>
      </c>
      <c r="I11" s="110">
        <v>58083</v>
      </c>
      <c r="J11" s="110">
        <v>89942.98</v>
      </c>
      <c r="K11" s="110"/>
      <c r="L11" s="19">
        <f t="shared" ref="L11:O11" si="9">IFERROR((H11/D11),"NO APLICA")</f>
        <v>0.66711194062054979</v>
      </c>
      <c r="M11" s="19">
        <f t="shared" si="9"/>
        <v>0.93930719968950127</v>
      </c>
      <c r="N11" s="19">
        <f t="shared" si="9"/>
        <v>1.135127719723358</v>
      </c>
      <c r="O11" s="19">
        <f t="shared" si="9"/>
        <v>0</v>
      </c>
      <c r="P11" s="19">
        <f t="shared" si="1"/>
        <v>0.66711194062054979</v>
      </c>
      <c r="Q11" s="19">
        <f t="shared" si="2"/>
        <v>0.77603372851522057</v>
      </c>
      <c r="R11" s="19">
        <f t="shared" si="3"/>
        <v>0.89775123628959119</v>
      </c>
      <c r="S11" s="19"/>
      <c r="T11" s="256" t="s">
        <v>509</v>
      </c>
      <c r="U11" s="255"/>
    </row>
    <row r="12" spans="2:21" ht="90" customHeight="1">
      <c r="B12" s="83" t="s">
        <v>491</v>
      </c>
      <c r="C12" s="84">
        <v>13501582</v>
      </c>
      <c r="D12" s="108">
        <v>3375395.5</v>
      </c>
      <c r="E12" s="108">
        <v>3375395.5</v>
      </c>
      <c r="F12" s="108">
        <v>3375395.5</v>
      </c>
      <c r="G12" s="108">
        <v>3375395.5</v>
      </c>
      <c r="H12" s="110">
        <v>3375395.5</v>
      </c>
      <c r="I12" s="110">
        <v>372855.86</v>
      </c>
      <c r="J12" s="110">
        <v>227554.13</v>
      </c>
      <c r="K12" s="111" t="s">
        <v>510</v>
      </c>
      <c r="L12" s="19">
        <f t="shared" ref="L12:O12" si="10">IFERROR((H12/D12),"NO APLICA")</f>
        <v>1</v>
      </c>
      <c r="M12" s="19">
        <f t="shared" si="10"/>
        <v>0.11046286575899031</v>
      </c>
      <c r="N12" s="19">
        <f t="shared" si="10"/>
        <v>6.7415545822704329E-2</v>
      </c>
      <c r="O12" s="19" t="str">
        <f t="shared" si="10"/>
        <v>NO APLICA</v>
      </c>
      <c r="P12" s="19">
        <f t="shared" si="1"/>
        <v>1</v>
      </c>
      <c r="Q12" s="19">
        <f t="shared" si="2"/>
        <v>0.55523143287949517</v>
      </c>
      <c r="R12" s="19">
        <f t="shared" si="3"/>
        <v>0.39262613719389822</v>
      </c>
      <c r="S12" s="19"/>
      <c r="T12" s="256" t="s">
        <v>511</v>
      </c>
      <c r="U12" s="255"/>
    </row>
    <row r="13" spans="2:21" ht="87.75" customHeight="1">
      <c r="B13" s="83" t="s">
        <v>492</v>
      </c>
      <c r="C13" s="84">
        <v>850000</v>
      </c>
      <c r="D13" s="108">
        <v>105252</v>
      </c>
      <c r="E13" s="108">
        <v>340702</v>
      </c>
      <c r="F13" s="108">
        <v>229702</v>
      </c>
      <c r="G13" s="108">
        <v>174344</v>
      </c>
      <c r="H13" s="110">
        <v>20980.42</v>
      </c>
      <c r="I13" s="112">
        <v>327055.82</v>
      </c>
      <c r="J13" s="111">
        <v>84327.56</v>
      </c>
      <c r="K13" s="111"/>
      <c r="L13" s="19">
        <f t="shared" ref="L13:O13" si="11">IFERROR((H13/D13),"NO APLICA")</f>
        <v>0.19933511952266939</v>
      </c>
      <c r="M13" s="19">
        <f t="shared" si="11"/>
        <v>0.95994687439463233</v>
      </c>
      <c r="N13" s="19">
        <f t="shared" si="11"/>
        <v>0.36711722144343539</v>
      </c>
      <c r="O13" s="19">
        <f t="shared" si="11"/>
        <v>0</v>
      </c>
      <c r="P13" s="19">
        <f t="shared" si="1"/>
        <v>0.19933511952266939</v>
      </c>
      <c r="Q13" s="19">
        <f t="shared" si="2"/>
        <v>0.78043080676482324</v>
      </c>
      <c r="R13" s="19">
        <f t="shared" si="3"/>
        <v>0.63991705838474011</v>
      </c>
      <c r="S13" s="19"/>
      <c r="T13" s="256" t="s">
        <v>512</v>
      </c>
      <c r="U13" s="255"/>
    </row>
    <row r="14" spans="2:21" ht="56">
      <c r="B14" s="83" t="s">
        <v>513</v>
      </c>
      <c r="C14" s="113">
        <v>9400000</v>
      </c>
      <c r="D14" s="108">
        <v>2762464</v>
      </c>
      <c r="E14" s="108">
        <v>2367240</v>
      </c>
      <c r="F14" s="108">
        <v>2138258</v>
      </c>
      <c r="G14" s="108">
        <v>1367273</v>
      </c>
      <c r="H14" s="110">
        <v>2762464</v>
      </c>
      <c r="I14" s="109">
        <v>2938198</v>
      </c>
      <c r="J14" s="109"/>
      <c r="K14" s="114"/>
      <c r="L14" s="19">
        <f t="shared" ref="L14:O14" si="12">IFERROR((H14/D14),"NO APLICA")</f>
        <v>1</v>
      </c>
      <c r="M14" s="19">
        <f t="shared" si="12"/>
        <v>1.2411914296818236</v>
      </c>
      <c r="N14" s="19">
        <f t="shared" si="12"/>
        <v>0</v>
      </c>
      <c r="O14" s="19">
        <f t="shared" si="12"/>
        <v>0</v>
      </c>
      <c r="P14" s="19">
        <f t="shared" si="1"/>
        <v>1</v>
      </c>
      <c r="Q14" s="19">
        <f t="shared" si="2"/>
        <v>1.1113042779856304</v>
      </c>
      <c r="R14" s="19">
        <f t="shared" si="3"/>
        <v>0.78435495397471811</v>
      </c>
      <c r="S14" s="19"/>
      <c r="T14" s="256" t="s">
        <v>505</v>
      </c>
      <c r="U14" s="255"/>
    </row>
    <row r="15" spans="2:21" ht="28">
      <c r="B15" s="83" t="s">
        <v>495</v>
      </c>
      <c r="C15" s="96">
        <v>1550000</v>
      </c>
      <c r="D15" s="108">
        <v>281387</v>
      </c>
      <c r="E15" s="108">
        <v>504090</v>
      </c>
      <c r="F15" s="108">
        <v>442663</v>
      </c>
      <c r="G15" s="108" t="s">
        <v>496</v>
      </c>
      <c r="H15" s="110">
        <v>158943.93</v>
      </c>
      <c r="I15" s="109">
        <v>1285693</v>
      </c>
      <c r="J15" s="109">
        <v>242643.64</v>
      </c>
      <c r="K15" s="114"/>
      <c r="L15" s="19">
        <f t="shared" ref="L15:O15" si="13">IFERROR((H15/D15),"NO APLICA")</f>
        <v>0.56485882432379608</v>
      </c>
      <c r="M15" s="19">
        <f t="shared" si="13"/>
        <v>2.5505227241167252</v>
      </c>
      <c r="N15" s="19">
        <f t="shared" si="13"/>
        <v>0.548145293372159</v>
      </c>
      <c r="O15" s="19" t="str">
        <f t="shared" si="13"/>
        <v>NO APLICA</v>
      </c>
      <c r="P15" s="19">
        <f t="shared" si="1"/>
        <v>0.56485882432379608</v>
      </c>
      <c r="Q15" s="19">
        <f t="shared" si="2"/>
        <v>1.8391842536446006</v>
      </c>
      <c r="R15" s="19">
        <f t="shared" si="3"/>
        <v>1.3738503509371893</v>
      </c>
      <c r="S15" s="19"/>
      <c r="T15" s="256" t="s">
        <v>514</v>
      </c>
      <c r="U15" s="255"/>
    </row>
    <row r="16" spans="2:21" ht="187.5" customHeight="1">
      <c r="B16" s="83" t="s">
        <v>497</v>
      </c>
      <c r="C16" s="84">
        <v>600000</v>
      </c>
      <c r="D16" s="108">
        <v>150000</v>
      </c>
      <c r="E16" s="108">
        <v>150000</v>
      </c>
      <c r="F16" s="108">
        <v>150000</v>
      </c>
      <c r="G16" s="108">
        <v>150000</v>
      </c>
      <c r="H16" s="110">
        <v>50009.08</v>
      </c>
      <c r="I16" s="109">
        <v>134568.29999999999</v>
      </c>
      <c r="J16" s="109">
        <v>96038.720000000001</v>
      </c>
      <c r="K16" s="109"/>
      <c r="L16" s="19">
        <f t="shared" ref="L16:O16" si="14">IFERROR((H16/D16),"NO APLICA")</f>
        <v>0.33339386666666671</v>
      </c>
      <c r="M16" s="19">
        <f t="shared" si="14"/>
        <v>0.89712199999999998</v>
      </c>
      <c r="N16" s="19">
        <f t="shared" si="14"/>
        <v>0.64025813333333337</v>
      </c>
      <c r="O16" s="19">
        <f t="shared" si="14"/>
        <v>0</v>
      </c>
      <c r="P16" s="19">
        <f t="shared" si="1"/>
        <v>0.33339386666666671</v>
      </c>
      <c r="Q16" s="19">
        <f t="shared" si="2"/>
        <v>0.61525793333333334</v>
      </c>
      <c r="R16" s="19">
        <f t="shared" si="3"/>
        <v>0.62359133333333328</v>
      </c>
      <c r="S16" s="19"/>
      <c r="T16" s="256" t="s">
        <v>515</v>
      </c>
      <c r="U16" s="255"/>
    </row>
    <row r="17" spans="2:21" ht="42">
      <c r="B17" s="83" t="s">
        <v>498</v>
      </c>
      <c r="C17" s="96">
        <v>7500000</v>
      </c>
      <c r="D17" s="108">
        <v>1875000</v>
      </c>
      <c r="E17" s="108">
        <v>1875000</v>
      </c>
      <c r="F17" s="108">
        <v>1875000</v>
      </c>
      <c r="G17" s="108">
        <v>1875000</v>
      </c>
      <c r="H17" s="110">
        <v>1875000</v>
      </c>
      <c r="I17" s="109">
        <v>3476005</v>
      </c>
      <c r="J17" s="109"/>
      <c r="K17" s="114"/>
      <c r="L17" s="19">
        <f t="shared" ref="L17:O17" si="15">IFERROR((H17/D17),"NO APLICA")</f>
        <v>1</v>
      </c>
      <c r="M17" s="19">
        <f t="shared" si="15"/>
        <v>1.8538693333333334</v>
      </c>
      <c r="N17" s="19">
        <f t="shared" si="15"/>
        <v>0</v>
      </c>
      <c r="O17" s="19">
        <f t="shared" si="15"/>
        <v>0</v>
      </c>
      <c r="P17" s="19">
        <f t="shared" si="1"/>
        <v>1</v>
      </c>
      <c r="Q17" s="19">
        <f t="shared" si="2"/>
        <v>1.4269346666666667</v>
      </c>
      <c r="R17" s="19">
        <f t="shared" si="3"/>
        <v>0.95128977777777779</v>
      </c>
      <c r="S17" s="19"/>
      <c r="T17" s="256" t="s">
        <v>505</v>
      </c>
      <c r="U17" s="255"/>
    </row>
    <row r="18" spans="2:21" ht="42">
      <c r="B18" s="83" t="s">
        <v>499</v>
      </c>
      <c r="C18" s="84">
        <v>8000000</v>
      </c>
      <c r="D18" s="108">
        <v>2000000</v>
      </c>
      <c r="E18" s="108">
        <v>2000000</v>
      </c>
      <c r="F18" s="108">
        <v>2000000</v>
      </c>
      <c r="G18" s="108">
        <v>2000000</v>
      </c>
      <c r="H18" s="110">
        <v>587621.93999999994</v>
      </c>
      <c r="I18" s="110">
        <v>2199701.12</v>
      </c>
      <c r="J18" s="110">
        <v>1221135.07</v>
      </c>
      <c r="K18" s="110">
        <v>1712076.2</v>
      </c>
      <c r="L18" s="19">
        <f t="shared" ref="L18:O18" si="16">IFERROR((H18/D18),"NO APLICA")</f>
        <v>0.29381096999999995</v>
      </c>
      <c r="M18" s="19">
        <f t="shared" si="16"/>
        <v>1.0998505600000001</v>
      </c>
      <c r="N18" s="19">
        <f t="shared" si="16"/>
        <v>0.61056753500000005</v>
      </c>
      <c r="O18" s="19">
        <f t="shared" si="16"/>
        <v>0.85603810000000002</v>
      </c>
      <c r="P18" s="19">
        <f t="shared" si="1"/>
        <v>0.29381096999999995</v>
      </c>
      <c r="Q18" s="19">
        <f t="shared" si="2"/>
        <v>0.69683076499999996</v>
      </c>
      <c r="R18" s="19">
        <f t="shared" si="3"/>
        <v>0.66807635499999996</v>
      </c>
      <c r="S18" s="19"/>
      <c r="T18" s="256" t="s">
        <v>516</v>
      </c>
      <c r="U18" s="255"/>
    </row>
    <row r="19" spans="2:21" ht="42">
      <c r="B19" s="83" t="s">
        <v>500</v>
      </c>
      <c r="C19" s="84">
        <v>8172197</v>
      </c>
      <c r="D19" s="108">
        <v>2042049.25</v>
      </c>
      <c r="E19" s="108">
        <v>2042049.25</v>
      </c>
      <c r="F19" s="108">
        <v>2042049.25</v>
      </c>
      <c r="G19" s="108">
        <v>2042049.25</v>
      </c>
      <c r="H19" s="110">
        <v>2042049.25</v>
      </c>
      <c r="I19" s="110">
        <v>2042049.25</v>
      </c>
      <c r="J19" s="110">
        <v>2042049.25</v>
      </c>
      <c r="K19" s="110">
        <v>2042049.25</v>
      </c>
      <c r="L19" s="19">
        <f t="shared" ref="L19:O19" si="17">IFERROR((H19/D19),"NO APLICA")</f>
        <v>1</v>
      </c>
      <c r="M19" s="19">
        <f t="shared" si="17"/>
        <v>1</v>
      </c>
      <c r="N19" s="19">
        <f t="shared" si="17"/>
        <v>1</v>
      </c>
      <c r="O19" s="19">
        <f t="shared" si="17"/>
        <v>1</v>
      </c>
      <c r="P19" s="19">
        <f t="shared" si="1"/>
        <v>1</v>
      </c>
      <c r="Q19" s="19">
        <f t="shared" si="2"/>
        <v>1</v>
      </c>
      <c r="R19" s="19">
        <f t="shared" si="3"/>
        <v>1</v>
      </c>
      <c r="S19" s="19"/>
      <c r="T19" s="256" t="s">
        <v>517</v>
      </c>
      <c r="U19" s="255"/>
    </row>
    <row r="20" spans="2:21" ht="28">
      <c r="B20" s="83" t="s">
        <v>502</v>
      </c>
      <c r="C20" s="84">
        <v>7704115</v>
      </c>
      <c r="D20" s="108">
        <v>1926028.75</v>
      </c>
      <c r="E20" s="108">
        <v>1926028.75</v>
      </c>
      <c r="F20" s="108">
        <v>1926028.75</v>
      </c>
      <c r="G20" s="108">
        <v>1926028.75</v>
      </c>
      <c r="H20" s="110">
        <v>1122711.42</v>
      </c>
      <c r="I20" s="111">
        <v>3195741.02</v>
      </c>
      <c r="J20" s="111">
        <v>403345.91999999998</v>
      </c>
      <c r="K20" s="111"/>
      <c r="L20" s="19">
        <f t="shared" ref="L20:O20" si="18">IFERROR((H20/D20),"NO APLICA")</f>
        <v>0.58291519272492687</v>
      </c>
      <c r="M20" s="19">
        <f t="shared" si="18"/>
        <v>1.6592384822916064</v>
      </c>
      <c r="N20" s="19">
        <f t="shared" si="18"/>
        <v>0.20941843157844864</v>
      </c>
      <c r="O20" s="19">
        <f t="shared" si="18"/>
        <v>0</v>
      </c>
      <c r="P20" s="19">
        <f t="shared" si="1"/>
        <v>0.58291519272492687</v>
      </c>
      <c r="Q20" s="19">
        <f t="shared" si="2"/>
        <v>1.1210768375082665</v>
      </c>
      <c r="R20" s="19">
        <f t="shared" si="3"/>
        <v>0.81719070219832723</v>
      </c>
      <c r="S20" s="19"/>
      <c r="T20" s="256" t="s">
        <v>518</v>
      </c>
      <c r="U20" s="255"/>
    </row>
    <row r="21" spans="2:21" ht="28">
      <c r="B21" s="102" t="s">
        <v>503</v>
      </c>
      <c r="C21" s="84">
        <v>6200000</v>
      </c>
      <c r="D21" s="108">
        <v>939591</v>
      </c>
      <c r="E21" s="108">
        <v>904591</v>
      </c>
      <c r="F21" s="108">
        <v>1071224</v>
      </c>
      <c r="G21" s="108">
        <v>3284594</v>
      </c>
      <c r="H21" s="110">
        <v>905506.23</v>
      </c>
      <c r="I21" s="111">
        <v>660138.75</v>
      </c>
      <c r="J21" s="111">
        <v>439552.03</v>
      </c>
      <c r="K21" s="115">
        <v>4127243.89</v>
      </c>
      <c r="L21" s="19">
        <f t="shared" ref="L21:O21" si="19">IFERROR((H21/D21),"NO APLICA")</f>
        <v>0.96372382238654897</v>
      </c>
      <c r="M21" s="19">
        <f t="shared" si="19"/>
        <v>0.72976488822020114</v>
      </c>
      <c r="N21" s="19">
        <f t="shared" si="19"/>
        <v>0.41032690641733199</v>
      </c>
      <c r="O21" s="19">
        <f t="shared" si="19"/>
        <v>1.256546133251172</v>
      </c>
      <c r="P21" s="19">
        <f t="shared" si="1"/>
        <v>0.96372382238654897</v>
      </c>
      <c r="Q21" s="19">
        <f t="shared" si="2"/>
        <v>0.84896446229276723</v>
      </c>
      <c r="R21" s="19">
        <f t="shared" si="3"/>
        <v>0.68779340167372915</v>
      </c>
      <c r="S21" s="19"/>
      <c r="T21" s="256" t="s">
        <v>519</v>
      </c>
      <c r="U21" s="255"/>
    </row>
    <row r="22" spans="2:21" ht="15.75" customHeight="1">
      <c r="B22" s="84" t="s">
        <v>504</v>
      </c>
      <c r="C22" s="84">
        <f t="shared" ref="C22:K22" si="20">SUM(C6:C21)</f>
        <v>88494085</v>
      </c>
      <c r="D22" s="84">
        <f t="shared" si="20"/>
        <v>21403535.5</v>
      </c>
      <c r="E22" s="84">
        <f t="shared" si="20"/>
        <v>21309702.5</v>
      </c>
      <c r="F22" s="84">
        <f t="shared" si="20"/>
        <v>21129928.5</v>
      </c>
      <c r="G22" s="84">
        <f t="shared" si="20"/>
        <v>23560293.5</v>
      </c>
      <c r="H22" s="84">
        <f t="shared" si="20"/>
        <v>18947028.350000005</v>
      </c>
      <c r="I22" s="84">
        <f t="shared" si="20"/>
        <v>23831749.490000002</v>
      </c>
      <c r="J22" s="84">
        <f t="shared" si="20"/>
        <v>4846589.3000000007</v>
      </c>
      <c r="K22" s="84">
        <f t="shared" si="20"/>
        <v>7881369.3399999999</v>
      </c>
      <c r="L22" s="19">
        <f t="shared" ref="L22:O22" si="21">IFERROR((H22/D22),"NO APLICA")</f>
        <v>0.88522890762603235</v>
      </c>
      <c r="M22" s="19">
        <f t="shared" si="21"/>
        <v>1.1183520506679998</v>
      </c>
      <c r="N22" s="19">
        <f t="shared" si="21"/>
        <v>0.22937083293963823</v>
      </c>
      <c r="O22" s="19">
        <f t="shared" si="21"/>
        <v>0.3345191493476089</v>
      </c>
      <c r="P22" s="19">
        <f t="shared" si="1"/>
        <v>0.88522890762603235</v>
      </c>
      <c r="Q22" s="19">
        <f t="shared" si="2"/>
        <v>1.0015344151618757</v>
      </c>
      <c r="R22" s="19">
        <f t="shared" si="3"/>
        <v>0.74597438928722315</v>
      </c>
      <c r="S22" s="19">
        <f>IFERROR(((H22+I22+J22+K22)/(D22+E22+F22+G22)),"NO APLICA")</f>
        <v>0.63506337712488736</v>
      </c>
      <c r="T22" s="286"/>
      <c r="U22" s="255"/>
    </row>
    <row r="23" spans="2:21" ht="15.75" customHeight="1"/>
    <row r="24" spans="2:21" ht="15.75" customHeight="1"/>
    <row r="25" spans="2:21" ht="15.75" customHeight="1"/>
    <row r="26" spans="2:21" ht="15.75" customHeight="1"/>
    <row r="27" spans="2:21" ht="15.75" customHeight="1"/>
    <row r="28" spans="2:21" ht="15.75" customHeight="1"/>
    <row r="29" spans="2:21" ht="15.75" customHeight="1"/>
    <row r="30" spans="2:21" ht="15.75" customHeight="1"/>
    <row r="31" spans="2:21" ht="15.75" customHeight="1"/>
    <row r="32" spans="2:2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5">
    <mergeCell ref="T11:U11"/>
    <mergeCell ref="T19:U19"/>
    <mergeCell ref="T20:U20"/>
    <mergeCell ref="T21:U21"/>
    <mergeCell ref="T22:U22"/>
    <mergeCell ref="T12:U12"/>
    <mergeCell ref="T13:U13"/>
    <mergeCell ref="T14:U14"/>
    <mergeCell ref="T15:U15"/>
    <mergeCell ref="T16:U16"/>
    <mergeCell ref="T17:U17"/>
    <mergeCell ref="T18:U18"/>
    <mergeCell ref="T6:U6"/>
    <mergeCell ref="T7:U7"/>
    <mergeCell ref="T8:U8"/>
    <mergeCell ref="T9:U9"/>
    <mergeCell ref="T10:U10"/>
    <mergeCell ref="B3:U3"/>
    <mergeCell ref="B4:B5"/>
    <mergeCell ref="C4:C5"/>
    <mergeCell ref="D4:G4"/>
    <mergeCell ref="H4:K4"/>
    <mergeCell ref="L4:O4"/>
    <mergeCell ref="P4:S4"/>
    <mergeCell ref="T4:U5"/>
  </mergeCells>
  <conditionalFormatting sqref="D6:G18">
    <cfRule type="containsBlanks" dxfId="45" priority="1">
      <formula>LEN(TRIM(D6))=0</formula>
    </cfRule>
  </conditionalFormatting>
  <conditionalFormatting sqref="D20:G21">
    <cfRule type="containsBlanks" dxfId="44" priority="2">
      <formula>LEN(TRIM(D20))=0</formula>
    </cfRule>
  </conditionalFormatting>
  <conditionalFormatting sqref="H12:J12">
    <cfRule type="containsBlanks" dxfId="43" priority="3">
      <formula>LEN(TRIM(H12))=0</formula>
    </cfRule>
  </conditionalFormatting>
  <conditionalFormatting sqref="H14">
    <cfRule type="containsBlanks" dxfId="42" priority="4">
      <formula>LEN(TRIM(H14))=0</formula>
    </cfRule>
  </conditionalFormatting>
  <conditionalFormatting sqref="H17 D19:K19">
    <cfRule type="containsBlanks" dxfId="41" priority="5">
      <formula>LEN(TRIM(H17))=0</formula>
    </cfRule>
  </conditionalFormatting>
  <conditionalFormatting sqref="H6:H11 I6:I12 J6:K11">
    <cfRule type="containsBlanks" dxfId="40" priority="6">
      <formula>LEN(TRIM(H6))=0</formula>
    </cfRule>
  </conditionalFormatting>
  <conditionalFormatting sqref="H18:K18">
    <cfRule type="containsBlanks" dxfId="39" priority="7">
      <formula>LEN(TRIM(H18))=0</formula>
    </cfRule>
  </conditionalFormatting>
  <conditionalFormatting sqref="H20:K21">
    <cfRule type="containsBlanks" dxfId="38" priority="8">
      <formula>LEN(TRIM(H20))=0</formula>
    </cfRule>
  </conditionalFormatting>
  <conditionalFormatting sqref="I12:K17 H13 H15:H16 I19:K19">
    <cfRule type="containsBlanks" dxfId="37" priority="9">
      <formula>LEN(TRIM(I12))=0</formula>
    </cfRule>
  </conditionalFormatting>
  <conditionalFormatting sqref="L6:S22">
    <cfRule type="cellIs" dxfId="36" priority="10" operator="equal">
      <formula>"NO APLICA"</formula>
    </cfRule>
  </conditionalFormatting>
  <conditionalFormatting sqref="L6:S22">
    <cfRule type="cellIs" dxfId="35" priority="11" operator="between">
      <formula>0.7</formula>
      <formula>1.2</formula>
    </cfRule>
  </conditionalFormatting>
  <conditionalFormatting sqref="L6:S22">
    <cfRule type="cellIs" dxfId="34" priority="12" operator="between">
      <formula>0.5</formula>
      <formula>0.7</formula>
    </cfRule>
  </conditionalFormatting>
  <conditionalFormatting sqref="L6:S22">
    <cfRule type="cellIs" dxfId="33" priority="13" operator="lessThan">
      <formula>0.5</formula>
    </cfRule>
  </conditionalFormatting>
  <conditionalFormatting sqref="L6:S22">
    <cfRule type="cellIs" dxfId="32" priority="14" operator="greaterThan">
      <formula>1.2</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1000"/>
  <sheetViews>
    <sheetView workbookViewId="0"/>
  </sheetViews>
  <sheetFormatPr baseColWidth="10" defaultColWidth="14.453125" defaultRowHeight="15" customHeight="1"/>
  <cols>
    <col min="1" max="1" width="11.453125" customWidth="1"/>
    <col min="2" max="2" width="19.26953125" customWidth="1"/>
    <col min="3" max="3" width="35.81640625" customWidth="1"/>
    <col min="4" max="6" width="31.453125" customWidth="1"/>
    <col min="7" max="15" width="16.81640625" customWidth="1"/>
    <col min="16" max="23" width="18.08984375" customWidth="1"/>
    <col min="24" max="24" width="61.81640625" customWidth="1"/>
    <col min="25" max="28" width="11.453125" customWidth="1"/>
  </cols>
  <sheetData>
    <row r="1" spans="2:24" ht="14.25" customHeight="1"/>
    <row r="2" spans="2:24" ht="14.25" customHeight="1"/>
    <row r="3" spans="2:24" ht="14.25" customHeight="1"/>
    <row r="4" spans="2:24" ht="63" customHeight="1">
      <c r="E4" s="263" t="s">
        <v>520</v>
      </c>
      <c r="F4" s="264"/>
      <c r="G4" s="264"/>
      <c r="H4" s="264"/>
      <c r="I4" s="264"/>
      <c r="J4" s="264"/>
      <c r="K4" s="264"/>
      <c r="L4" s="264"/>
      <c r="M4" s="264"/>
      <c r="N4" s="264"/>
      <c r="O4" s="264"/>
      <c r="P4" s="264"/>
      <c r="Q4" s="264"/>
      <c r="R4" s="264"/>
      <c r="S4" s="265"/>
    </row>
    <row r="5" spans="2:24" ht="30" customHeight="1">
      <c r="E5" s="266" t="s">
        <v>1</v>
      </c>
      <c r="F5" s="267"/>
      <c r="G5" s="267"/>
      <c r="H5" s="267"/>
      <c r="I5" s="267"/>
      <c r="J5" s="267"/>
      <c r="K5" s="267"/>
      <c r="L5" s="267"/>
      <c r="M5" s="267"/>
      <c r="N5" s="267"/>
      <c r="O5" s="267"/>
      <c r="P5" s="267"/>
      <c r="Q5" s="267"/>
      <c r="R5" s="267"/>
      <c r="S5" s="268"/>
    </row>
    <row r="6" spans="2:24" ht="26.25" customHeight="1">
      <c r="E6" s="266" t="s">
        <v>521</v>
      </c>
      <c r="F6" s="267"/>
      <c r="G6" s="267"/>
      <c r="H6" s="267"/>
      <c r="I6" s="267"/>
      <c r="J6" s="267"/>
      <c r="K6" s="267"/>
      <c r="L6" s="267"/>
      <c r="M6" s="267"/>
      <c r="N6" s="267"/>
      <c r="O6" s="267"/>
      <c r="P6" s="267"/>
      <c r="Q6" s="267"/>
      <c r="R6" s="267"/>
      <c r="S6" s="268"/>
    </row>
    <row r="7" spans="2:24" ht="26.25" customHeight="1">
      <c r="E7" s="266" t="s">
        <v>522</v>
      </c>
      <c r="F7" s="267"/>
      <c r="G7" s="267"/>
      <c r="H7" s="267"/>
      <c r="I7" s="267"/>
      <c r="J7" s="267"/>
      <c r="K7" s="267"/>
      <c r="L7" s="267"/>
      <c r="M7" s="267"/>
      <c r="N7" s="267"/>
      <c r="O7" s="267"/>
      <c r="P7" s="267"/>
      <c r="Q7" s="267"/>
      <c r="R7" s="267"/>
      <c r="S7" s="268"/>
    </row>
    <row r="8" spans="2:24" ht="15.75" customHeight="1">
      <c r="E8" s="3"/>
      <c r="F8" s="4"/>
      <c r="G8" s="4"/>
      <c r="H8" s="4"/>
      <c r="I8" s="4"/>
      <c r="J8" s="4"/>
      <c r="K8" s="4"/>
      <c r="L8" s="4"/>
      <c r="M8" s="4"/>
      <c r="N8" s="4"/>
      <c r="O8" s="4"/>
      <c r="P8" s="4"/>
      <c r="Q8" s="4"/>
      <c r="R8" s="4"/>
      <c r="S8" s="4"/>
    </row>
    <row r="9" spans="2:24" ht="14.25" customHeight="1"/>
    <row r="10" spans="2:24" ht="14.25" customHeight="1"/>
    <row r="11" spans="2:24" ht="9" customHeight="1"/>
    <row r="12" spans="2:24" ht="26.25" customHeight="1">
      <c r="G12" s="292" t="s">
        <v>523</v>
      </c>
      <c r="H12" s="272"/>
      <c r="I12" s="272"/>
      <c r="J12" s="272"/>
      <c r="K12" s="272"/>
      <c r="L12" s="272"/>
      <c r="M12" s="272"/>
      <c r="N12" s="272"/>
      <c r="O12" s="272"/>
      <c r="P12" s="272"/>
      <c r="Q12" s="272"/>
      <c r="R12" s="272"/>
      <c r="S12" s="272"/>
      <c r="T12" s="272"/>
      <c r="U12" s="272"/>
      <c r="V12" s="272"/>
      <c r="W12" s="273"/>
    </row>
    <row r="13" spans="2:24" ht="57" customHeight="1">
      <c r="B13" s="293" t="s">
        <v>5</v>
      </c>
      <c r="C13" s="293" t="s">
        <v>6</v>
      </c>
      <c r="D13" s="287" t="s">
        <v>7</v>
      </c>
      <c r="E13" s="272"/>
      <c r="F13" s="273"/>
      <c r="G13" s="304" t="s">
        <v>524</v>
      </c>
      <c r="H13" s="272"/>
      <c r="I13" s="272"/>
      <c r="J13" s="272"/>
      <c r="K13" s="273"/>
      <c r="L13" s="287" t="s">
        <v>525</v>
      </c>
      <c r="M13" s="272"/>
      <c r="N13" s="272"/>
      <c r="O13" s="273"/>
      <c r="P13" s="287" t="s">
        <v>526</v>
      </c>
      <c r="Q13" s="272"/>
      <c r="R13" s="272"/>
      <c r="S13" s="273"/>
      <c r="T13" s="288" t="s">
        <v>527</v>
      </c>
      <c r="U13" s="272"/>
      <c r="V13" s="272"/>
      <c r="W13" s="273"/>
      <c r="X13" s="289" t="s">
        <v>528</v>
      </c>
    </row>
    <row r="14" spans="2:24" ht="143.25" customHeight="1">
      <c r="B14" s="290"/>
      <c r="C14" s="290"/>
      <c r="D14" s="116" t="s">
        <v>13</v>
      </c>
      <c r="E14" s="116" t="s">
        <v>14</v>
      </c>
      <c r="F14" s="117" t="s">
        <v>15</v>
      </c>
      <c r="G14" s="118" t="s">
        <v>16</v>
      </c>
      <c r="H14" s="119" t="s">
        <v>17</v>
      </c>
      <c r="I14" s="120" t="s">
        <v>18</v>
      </c>
      <c r="J14" s="121" t="s">
        <v>19</v>
      </c>
      <c r="K14" s="122" t="s">
        <v>20</v>
      </c>
      <c r="L14" s="123" t="s">
        <v>17</v>
      </c>
      <c r="M14" s="124" t="s">
        <v>18</v>
      </c>
      <c r="N14" s="125" t="s">
        <v>19</v>
      </c>
      <c r="O14" s="126" t="s">
        <v>20</v>
      </c>
      <c r="P14" s="123" t="s">
        <v>17</v>
      </c>
      <c r="Q14" s="124" t="s">
        <v>18</v>
      </c>
      <c r="R14" s="125" t="s">
        <v>19</v>
      </c>
      <c r="S14" s="126" t="s">
        <v>20</v>
      </c>
      <c r="T14" s="125" t="s">
        <v>17</v>
      </c>
      <c r="U14" s="124" t="s">
        <v>18</v>
      </c>
      <c r="V14" s="125" t="s">
        <v>19</v>
      </c>
      <c r="W14" s="126" t="s">
        <v>20</v>
      </c>
      <c r="X14" s="290"/>
    </row>
    <row r="15" spans="2:24" ht="165.75" customHeight="1">
      <c r="B15" s="127" t="s">
        <v>21</v>
      </c>
      <c r="C15" s="128" t="s">
        <v>529</v>
      </c>
      <c r="D15" s="128" t="s">
        <v>530</v>
      </c>
      <c r="E15" s="129" t="s">
        <v>24</v>
      </c>
      <c r="F15" s="130" t="s">
        <v>531</v>
      </c>
      <c r="G15" s="131" t="s">
        <v>532</v>
      </c>
      <c r="H15" s="132" t="s">
        <v>532</v>
      </c>
      <c r="I15" s="133" t="s">
        <v>532</v>
      </c>
      <c r="J15" s="133" t="s">
        <v>532</v>
      </c>
      <c r="K15" s="134" t="s">
        <v>532</v>
      </c>
      <c r="L15" s="132" t="s">
        <v>532</v>
      </c>
      <c r="M15" s="133" t="s">
        <v>532</v>
      </c>
      <c r="N15" s="133" t="s">
        <v>532</v>
      </c>
      <c r="O15" s="134" t="s">
        <v>532</v>
      </c>
      <c r="P15" s="132" t="s">
        <v>532</v>
      </c>
      <c r="Q15" s="133" t="s">
        <v>532</v>
      </c>
      <c r="R15" s="133" t="s">
        <v>532</v>
      </c>
      <c r="S15" s="134" t="s">
        <v>532</v>
      </c>
      <c r="T15" s="132" t="s">
        <v>532</v>
      </c>
      <c r="U15" s="133" t="s">
        <v>532</v>
      </c>
      <c r="V15" s="133" t="s">
        <v>532</v>
      </c>
      <c r="W15" s="134" t="s">
        <v>532</v>
      </c>
      <c r="X15" s="135" t="s">
        <v>533</v>
      </c>
    </row>
    <row r="16" spans="2:24" ht="23.25" customHeight="1">
      <c r="B16" s="305" t="s">
        <v>506</v>
      </c>
      <c r="C16" s="306"/>
      <c r="D16" s="306"/>
      <c r="E16" s="306"/>
      <c r="F16" s="307"/>
      <c r="G16" s="136"/>
      <c r="H16" s="137"/>
      <c r="I16" s="138"/>
      <c r="J16" s="138"/>
      <c r="K16" s="139"/>
      <c r="L16" s="140"/>
      <c r="M16" s="138"/>
      <c r="N16" s="138"/>
      <c r="O16" s="141"/>
      <c r="P16" s="142" t="str">
        <f t="shared" ref="P16:S16" si="0">IFERROR((L16/H16),"100%")</f>
        <v>100%</v>
      </c>
      <c r="Q16" s="19" t="str">
        <f t="shared" si="0"/>
        <v>100%</v>
      </c>
      <c r="R16" s="19" t="str">
        <f t="shared" si="0"/>
        <v>100%</v>
      </c>
      <c r="S16" s="143" t="str">
        <f t="shared" si="0"/>
        <v>100%</v>
      </c>
      <c r="T16" s="142" t="str">
        <f>IFERROR((L16/$G$16),"No Programado")</f>
        <v>No Programado</v>
      </c>
      <c r="U16" s="144" t="str">
        <f>IFERROR((L16+M16)/$G$16, "No Programado")</f>
        <v>No Programado</v>
      </c>
      <c r="V16" s="19" t="str">
        <f>IFERROR((M16+N16+L16)/$G$16, "No Programado")</f>
        <v>No Programado</v>
      </c>
      <c r="W16" s="143" t="str">
        <f>IFERROR((N16+O16+M16+L16)/$G$16, "No Programado")</f>
        <v>No Programado</v>
      </c>
      <c r="X16" s="145"/>
    </row>
    <row r="17" spans="2:28" ht="23.25" customHeight="1">
      <c r="B17" s="146" t="s">
        <v>534</v>
      </c>
      <c r="C17" s="147"/>
      <c r="D17" s="147"/>
      <c r="E17" s="148"/>
      <c r="F17" s="149" t="s">
        <v>535</v>
      </c>
      <c r="G17" s="150"/>
      <c r="H17" s="137"/>
      <c r="I17" s="138"/>
      <c r="J17" s="138"/>
      <c r="K17" s="139"/>
      <c r="L17" s="140"/>
      <c r="M17" s="138"/>
      <c r="N17" s="138"/>
      <c r="O17" s="141"/>
      <c r="P17" s="151"/>
      <c r="Q17" s="152"/>
      <c r="R17" s="152"/>
      <c r="S17" s="153"/>
      <c r="T17" s="151"/>
      <c r="U17" s="154"/>
      <c r="V17" s="152"/>
      <c r="W17" s="153"/>
      <c r="X17" s="155" t="s">
        <v>536</v>
      </c>
      <c r="AB17" s="33"/>
    </row>
    <row r="18" spans="2:28" ht="23.25" customHeight="1">
      <c r="B18" s="156" t="s">
        <v>537</v>
      </c>
      <c r="C18" s="157"/>
      <c r="D18" s="157"/>
      <c r="E18" s="158"/>
      <c r="F18" s="159" t="s">
        <v>535</v>
      </c>
      <c r="G18" s="160"/>
      <c r="H18" s="161"/>
      <c r="I18" s="162"/>
      <c r="J18" s="162"/>
      <c r="K18" s="163"/>
      <c r="L18" s="164"/>
      <c r="M18" s="162"/>
      <c r="N18" s="162"/>
      <c r="O18" s="165"/>
      <c r="P18" s="151"/>
      <c r="Q18" s="152"/>
      <c r="R18" s="152"/>
      <c r="S18" s="153"/>
      <c r="T18" s="151"/>
      <c r="U18" s="154"/>
      <c r="V18" s="152"/>
      <c r="W18" s="153"/>
      <c r="X18" s="166" t="s">
        <v>536</v>
      </c>
    </row>
    <row r="19" spans="2:28" ht="23.25" customHeight="1">
      <c r="B19" s="167" t="s">
        <v>538</v>
      </c>
      <c r="C19" s="168"/>
      <c r="D19" s="169"/>
      <c r="E19" s="170"/>
      <c r="F19" s="171" t="s">
        <v>535</v>
      </c>
      <c r="G19" s="172"/>
      <c r="H19" s="161"/>
      <c r="I19" s="162"/>
      <c r="J19" s="162"/>
      <c r="K19" s="163"/>
      <c r="L19" s="164"/>
      <c r="M19" s="162"/>
      <c r="N19" s="162"/>
      <c r="O19" s="165"/>
      <c r="P19" s="151"/>
      <c r="Q19" s="152"/>
      <c r="R19" s="152"/>
      <c r="S19" s="153"/>
      <c r="T19" s="151"/>
      <c r="U19" s="154"/>
      <c r="V19" s="152"/>
      <c r="W19" s="153"/>
      <c r="X19" s="173" t="s">
        <v>536</v>
      </c>
    </row>
    <row r="20" spans="2:28" ht="23.25" customHeight="1">
      <c r="B20" s="174" t="s">
        <v>538</v>
      </c>
      <c r="C20" s="175"/>
      <c r="D20" s="176"/>
      <c r="E20" s="177"/>
      <c r="F20" s="178" t="s">
        <v>535</v>
      </c>
      <c r="G20" s="179"/>
      <c r="H20" s="180"/>
      <c r="I20" s="181"/>
      <c r="J20" s="181"/>
      <c r="K20" s="182"/>
      <c r="L20" s="183"/>
      <c r="M20" s="181"/>
      <c r="N20" s="181"/>
      <c r="O20" s="184"/>
      <c r="P20" s="151"/>
      <c r="Q20" s="152"/>
      <c r="R20" s="152"/>
      <c r="S20" s="153"/>
      <c r="T20" s="151"/>
      <c r="U20" s="154"/>
      <c r="V20" s="152"/>
      <c r="W20" s="153"/>
      <c r="X20" s="185" t="s">
        <v>536</v>
      </c>
    </row>
    <row r="21" spans="2:28" ht="14.25" customHeight="1"/>
    <row r="22" spans="2:28" ht="14.25" customHeight="1"/>
    <row r="23" spans="2:28" ht="14.25" customHeight="1"/>
    <row r="24" spans="2:28" ht="47.25" customHeight="1">
      <c r="C24" s="291" t="s">
        <v>539</v>
      </c>
      <c r="D24" s="262"/>
      <c r="J24" s="308" t="s">
        <v>540</v>
      </c>
      <c r="K24" s="262"/>
      <c r="L24" s="262"/>
      <c r="M24" s="262"/>
      <c r="N24" s="262"/>
      <c r="O24" s="262"/>
      <c r="W24" s="291" t="s">
        <v>541</v>
      </c>
      <c r="X24" s="262"/>
    </row>
    <row r="25" spans="2:28" ht="14.25" customHeight="1"/>
    <row r="26" spans="2:28" ht="14.25" customHeight="1"/>
    <row r="27" spans="2:28" ht="14.25" customHeight="1">
      <c r="E27" s="271" t="s">
        <v>471</v>
      </c>
      <c r="F27" s="272"/>
      <c r="G27" s="272"/>
      <c r="H27" s="272"/>
      <c r="I27" s="272"/>
      <c r="J27" s="272"/>
      <c r="K27" s="272"/>
      <c r="L27" s="272"/>
      <c r="M27" s="272"/>
      <c r="N27" s="272"/>
      <c r="O27" s="272"/>
      <c r="P27" s="272"/>
      <c r="Q27" s="272"/>
      <c r="R27" s="272"/>
      <c r="S27" s="272"/>
      <c r="T27" s="272"/>
      <c r="U27" s="272"/>
      <c r="V27" s="272"/>
      <c r="W27" s="272"/>
      <c r="X27" s="273"/>
    </row>
    <row r="28" spans="2:28" ht="30" customHeight="1">
      <c r="E28" s="278" t="s">
        <v>472</v>
      </c>
      <c r="F28" s="278" t="s">
        <v>542</v>
      </c>
      <c r="G28" s="271" t="s">
        <v>474</v>
      </c>
      <c r="H28" s="272"/>
      <c r="I28" s="272"/>
      <c r="J28" s="273"/>
      <c r="K28" s="274" t="s">
        <v>475</v>
      </c>
      <c r="L28" s="272"/>
      <c r="M28" s="272"/>
      <c r="N28" s="273"/>
      <c r="O28" s="274" t="s">
        <v>476</v>
      </c>
      <c r="P28" s="272"/>
      <c r="Q28" s="272"/>
      <c r="R28" s="273"/>
      <c r="S28" s="274" t="s">
        <v>477</v>
      </c>
      <c r="T28" s="272"/>
      <c r="U28" s="272"/>
      <c r="V28" s="275"/>
      <c r="W28" s="280" t="s">
        <v>543</v>
      </c>
      <c r="X28" s="281"/>
    </row>
    <row r="29" spans="2:28" ht="14.25" customHeight="1">
      <c r="E29" s="290"/>
      <c r="F29" s="290"/>
      <c r="G29" s="186" t="s">
        <v>544</v>
      </c>
      <c r="H29" s="187" t="s">
        <v>545</v>
      </c>
      <c r="I29" s="188" t="s">
        <v>546</v>
      </c>
      <c r="J29" s="187" t="s">
        <v>547</v>
      </c>
      <c r="K29" s="186" t="s">
        <v>544</v>
      </c>
      <c r="L29" s="187" t="s">
        <v>545</v>
      </c>
      <c r="M29" s="188" t="s">
        <v>546</v>
      </c>
      <c r="N29" s="187" t="s">
        <v>547</v>
      </c>
      <c r="O29" s="186" t="s">
        <v>544</v>
      </c>
      <c r="P29" s="187" t="s">
        <v>545</v>
      </c>
      <c r="Q29" s="188" t="s">
        <v>546</v>
      </c>
      <c r="R29" s="187" t="s">
        <v>547</v>
      </c>
      <c r="S29" s="186" t="s">
        <v>544</v>
      </c>
      <c r="T29" s="187" t="s">
        <v>545</v>
      </c>
      <c r="U29" s="188" t="s">
        <v>546</v>
      </c>
      <c r="V29" s="189" t="s">
        <v>547</v>
      </c>
      <c r="W29" s="296"/>
      <c r="X29" s="297"/>
    </row>
    <row r="30" spans="2:28" ht="14.25" customHeight="1">
      <c r="E30" s="190"/>
      <c r="F30" s="191"/>
      <c r="G30" s="192"/>
      <c r="H30" s="138"/>
      <c r="I30" s="138"/>
      <c r="J30" s="141"/>
      <c r="K30" s="192"/>
      <c r="L30" s="138"/>
      <c r="M30" s="138"/>
      <c r="N30" s="141"/>
      <c r="O30" s="193" t="str">
        <f t="shared" ref="O30:R30" si="1">IFERROR((K30/G30),"NO APLICA")</f>
        <v>NO APLICA</v>
      </c>
      <c r="P30" s="194" t="str">
        <f t="shared" si="1"/>
        <v>NO APLICA</v>
      </c>
      <c r="Q30" s="194" t="str">
        <f t="shared" si="1"/>
        <v>NO APLICA</v>
      </c>
      <c r="R30" s="195" t="str">
        <f t="shared" si="1"/>
        <v>NO APLICA</v>
      </c>
      <c r="S30" s="193" t="str">
        <f>IFERROR(((K30)/(G30)),"NO APLICA")</f>
        <v>NO APLICA</v>
      </c>
      <c r="T30" s="194" t="str">
        <f t="shared" ref="T30:T33" si="2">IFERROR(((K30+L30)/(G30+H30)),"NO APLICA")</f>
        <v>NO APLICA</v>
      </c>
      <c r="U30" s="194" t="str">
        <f t="shared" ref="U30:U33" si="3">IFERROR(((K30+L30+M30)/(G30+H30+I30)),"NO APLICA")</f>
        <v>NO APLICA</v>
      </c>
      <c r="V30" s="195" t="str">
        <f t="shared" ref="V30:V33" si="4">IFERROR(((K30+L30+M30+N30)/(G30+H30+I30+J30)),"NO APLICA")</f>
        <v>NO APLICA</v>
      </c>
      <c r="W30" s="298"/>
      <c r="X30" s="299"/>
    </row>
    <row r="31" spans="2:28" ht="14.25" customHeight="1">
      <c r="E31" s="196"/>
      <c r="F31" s="87">
        <v>0</v>
      </c>
      <c r="G31" s="197"/>
      <c r="H31" s="198"/>
      <c r="I31" s="198"/>
      <c r="J31" s="199"/>
      <c r="K31" s="200"/>
      <c r="L31" s="198"/>
      <c r="M31" s="198"/>
      <c r="N31" s="199"/>
      <c r="O31" s="193" t="str">
        <f t="shared" ref="O31:O33" si="5">IFERROR(K31/G31,"NO APLICA")</f>
        <v>NO APLICA</v>
      </c>
      <c r="P31" s="194" t="str">
        <f t="shared" ref="P31:R31" si="6">IFERROR((L31/H31),"NO APLICA")</f>
        <v>NO APLICA</v>
      </c>
      <c r="Q31" s="194" t="str">
        <f t="shared" si="6"/>
        <v>NO APLICA</v>
      </c>
      <c r="R31" s="201" t="str">
        <f t="shared" si="6"/>
        <v>NO APLICA</v>
      </c>
      <c r="S31" s="193" t="str">
        <f t="shared" ref="S31:S33" si="7">IFERROR(K31/F31,"NO APLICA")</f>
        <v>NO APLICA</v>
      </c>
      <c r="T31" s="194" t="str">
        <f t="shared" si="2"/>
        <v>NO APLICA</v>
      </c>
      <c r="U31" s="194" t="str">
        <f t="shared" si="3"/>
        <v>NO APLICA</v>
      </c>
      <c r="V31" s="201" t="str">
        <f t="shared" si="4"/>
        <v>NO APLICA</v>
      </c>
      <c r="W31" s="300"/>
      <c r="X31" s="301"/>
    </row>
    <row r="32" spans="2:28" ht="14.25" customHeight="1">
      <c r="E32" s="196"/>
      <c r="F32" s="87">
        <v>0</v>
      </c>
      <c r="G32" s="200"/>
      <c r="H32" s="198"/>
      <c r="I32" s="198"/>
      <c r="J32" s="199"/>
      <c r="K32" s="200"/>
      <c r="L32" s="198"/>
      <c r="M32" s="198"/>
      <c r="N32" s="199"/>
      <c r="O32" s="193" t="str">
        <f t="shared" si="5"/>
        <v>NO APLICA</v>
      </c>
      <c r="P32" s="194" t="str">
        <f t="shared" ref="P32:R32" si="8">IFERROR((L32/H32),"NO APLICA")</f>
        <v>NO APLICA</v>
      </c>
      <c r="Q32" s="194" t="str">
        <f t="shared" si="8"/>
        <v>NO APLICA</v>
      </c>
      <c r="R32" s="201" t="str">
        <f t="shared" si="8"/>
        <v>NO APLICA</v>
      </c>
      <c r="S32" s="193" t="str">
        <f t="shared" si="7"/>
        <v>NO APLICA</v>
      </c>
      <c r="T32" s="194" t="str">
        <f t="shared" si="2"/>
        <v>NO APLICA</v>
      </c>
      <c r="U32" s="194" t="str">
        <f t="shared" si="3"/>
        <v>NO APLICA</v>
      </c>
      <c r="V32" s="201" t="str">
        <f t="shared" si="4"/>
        <v>NO APLICA</v>
      </c>
      <c r="W32" s="300"/>
      <c r="X32" s="301"/>
    </row>
    <row r="33" spans="2:24" ht="14.25" customHeight="1">
      <c r="E33" s="202"/>
      <c r="F33" s="203"/>
      <c r="G33" s="204"/>
      <c r="H33" s="205"/>
      <c r="I33" s="205"/>
      <c r="J33" s="206"/>
      <c r="K33" s="204"/>
      <c r="L33" s="205"/>
      <c r="M33" s="205"/>
      <c r="N33" s="206"/>
      <c r="O33" s="207" t="str">
        <f t="shared" si="5"/>
        <v>NO APLICA</v>
      </c>
      <c r="P33" s="208" t="str">
        <f t="shared" ref="P33:R33" si="9">IFERROR((L33/H33),"NO APLICA")</f>
        <v>NO APLICA</v>
      </c>
      <c r="Q33" s="208" t="str">
        <f t="shared" si="9"/>
        <v>NO APLICA</v>
      </c>
      <c r="R33" s="209" t="str">
        <f t="shared" si="9"/>
        <v>NO APLICA</v>
      </c>
      <c r="S33" s="207" t="str">
        <f t="shared" si="7"/>
        <v>NO APLICA</v>
      </c>
      <c r="T33" s="208" t="str">
        <f t="shared" si="2"/>
        <v>NO APLICA</v>
      </c>
      <c r="U33" s="208" t="str">
        <f t="shared" si="3"/>
        <v>NO APLICA</v>
      </c>
      <c r="V33" s="209" t="str">
        <f t="shared" si="4"/>
        <v>NO APLICA</v>
      </c>
      <c r="W33" s="302"/>
      <c r="X33" s="303"/>
    </row>
    <row r="34" spans="2:24" ht="25.5" customHeight="1">
      <c r="B34" s="294"/>
      <c r="C34" s="295"/>
    </row>
    <row r="35" spans="2:24" ht="14.25" customHeight="1"/>
    <row r="36" spans="2:24" ht="14.25" customHeight="1"/>
    <row r="37" spans="2:24" ht="14.25" customHeight="1"/>
    <row r="38" spans="2:24" ht="14.25" customHeight="1"/>
    <row r="39" spans="2:24" ht="14.25" customHeight="1"/>
    <row r="40" spans="2:24" ht="14.25" customHeight="1"/>
    <row r="41" spans="2:24" ht="14.25" customHeight="1"/>
    <row r="42" spans="2:24" ht="14.25" customHeight="1"/>
    <row r="43" spans="2:24" ht="14.25" customHeight="1"/>
    <row r="44" spans="2:24" ht="14.25" customHeight="1"/>
    <row r="45" spans="2:24" ht="14.25" customHeight="1"/>
    <row r="46" spans="2:24" ht="14.25" customHeight="1"/>
    <row r="47" spans="2:24" ht="14.25" customHeight="1"/>
    <row r="48" spans="2:2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0">
    <mergeCell ref="W31:X31"/>
    <mergeCell ref="W32:X32"/>
    <mergeCell ref="W33:X33"/>
    <mergeCell ref="D13:F13"/>
    <mergeCell ref="G13:K13"/>
    <mergeCell ref="B16:F16"/>
    <mergeCell ref="C24:D24"/>
    <mergeCell ref="J24:O24"/>
    <mergeCell ref="E27:X27"/>
    <mergeCell ref="E28:E29"/>
    <mergeCell ref="K28:N28"/>
    <mergeCell ref="O28:R28"/>
    <mergeCell ref="S28:V28"/>
    <mergeCell ref="W28:X29"/>
    <mergeCell ref="W30:X30"/>
    <mergeCell ref="B13:B14"/>
    <mergeCell ref="C13:C14"/>
    <mergeCell ref="F28:F29"/>
    <mergeCell ref="G28:J28"/>
    <mergeCell ref="B34:C34"/>
    <mergeCell ref="E4:S4"/>
    <mergeCell ref="E5:S5"/>
    <mergeCell ref="E6:S6"/>
    <mergeCell ref="E7:S7"/>
    <mergeCell ref="G12:W12"/>
    <mergeCell ref="L13:O13"/>
    <mergeCell ref="P13:S13"/>
    <mergeCell ref="T13:W13"/>
    <mergeCell ref="X13:X14"/>
    <mergeCell ref="W24:X24"/>
  </mergeCells>
  <conditionalFormatting sqref="G30:J33">
    <cfRule type="containsBlanks" dxfId="31" priority="1">
      <formula>LEN(TRIM(G30))=0</formula>
    </cfRule>
  </conditionalFormatting>
  <conditionalFormatting sqref="H16:K20">
    <cfRule type="containsBlanks" dxfId="30" priority="2">
      <formula>LEN(TRIM(H16))=0</formula>
    </cfRule>
  </conditionalFormatting>
  <conditionalFormatting sqref="H15:W15">
    <cfRule type="cellIs" dxfId="29" priority="3" operator="equal">
      <formula>"NO DISPONIBLE"</formula>
    </cfRule>
  </conditionalFormatting>
  <conditionalFormatting sqref="K30:N33">
    <cfRule type="containsBlanks" dxfId="28" priority="4">
      <formula>LEN(TRIM(K30))=0</formula>
    </cfRule>
  </conditionalFormatting>
  <conditionalFormatting sqref="L16:O20">
    <cfRule type="containsBlanks" dxfId="27" priority="5">
      <formula>LEN(TRIM(L16))=0</formula>
    </cfRule>
  </conditionalFormatting>
  <conditionalFormatting sqref="O30:V33">
    <cfRule type="cellIs" dxfId="26" priority="6" operator="equal">
      <formula>"NO APLICA"</formula>
    </cfRule>
  </conditionalFormatting>
  <conditionalFormatting sqref="O30:V33">
    <cfRule type="cellIs" dxfId="25" priority="7" operator="between">
      <formula>0.7</formula>
      <formula>1.2</formula>
    </cfRule>
  </conditionalFormatting>
  <conditionalFormatting sqref="O30:V33">
    <cfRule type="cellIs" dxfId="24" priority="8" operator="between">
      <formula>0.5</formula>
      <formula>0.7</formula>
    </cfRule>
  </conditionalFormatting>
  <conditionalFormatting sqref="O30:V33">
    <cfRule type="cellIs" dxfId="23" priority="9" operator="lessThan">
      <formula>0.5</formula>
    </cfRule>
  </conditionalFormatting>
  <conditionalFormatting sqref="O30:V33">
    <cfRule type="cellIs" dxfId="22" priority="10" operator="greaterThan">
      <formula>1.2</formula>
    </cfRule>
  </conditionalFormatting>
  <conditionalFormatting sqref="P16:S16">
    <cfRule type="cellIs" dxfId="21" priority="11" stopIfTrue="1" operator="equal">
      <formula>"100%"</formula>
    </cfRule>
  </conditionalFormatting>
  <conditionalFormatting sqref="P16:S16">
    <cfRule type="cellIs" dxfId="20" priority="12" stopIfTrue="1" operator="lessThan">
      <formula>0.5</formula>
    </cfRule>
  </conditionalFormatting>
  <conditionalFormatting sqref="P16:S16">
    <cfRule type="cellIs" dxfId="19" priority="13" stopIfTrue="1" operator="between">
      <formula>0.5</formula>
      <formula>0.7</formula>
    </cfRule>
  </conditionalFormatting>
  <conditionalFormatting sqref="P16:S16">
    <cfRule type="cellIs" dxfId="18" priority="14" stopIfTrue="1" operator="between">
      <formula>0.7</formula>
      <formula>1.2</formula>
    </cfRule>
  </conditionalFormatting>
  <conditionalFormatting sqref="P16:S16">
    <cfRule type="cellIs" dxfId="17" priority="15" stopIfTrue="1" operator="greaterThanOrEqual">
      <formula>1.2</formula>
    </cfRule>
  </conditionalFormatting>
  <conditionalFormatting sqref="P16:S16">
    <cfRule type="containsBlanks" dxfId="16" priority="16" stopIfTrue="1">
      <formula>LEN(TRIM(P16))=0</formula>
    </cfRule>
  </conditionalFormatting>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B1000"/>
  <sheetViews>
    <sheetView workbookViewId="0"/>
  </sheetViews>
  <sheetFormatPr baseColWidth="10" defaultColWidth="14.453125" defaultRowHeight="15" customHeight="1"/>
  <cols>
    <col min="1" max="1" width="11.453125" customWidth="1"/>
    <col min="2" max="2" width="32.81640625" customWidth="1"/>
    <col min="3" max="3" width="35.81640625" customWidth="1"/>
    <col min="4" max="6" width="31.453125" customWidth="1"/>
    <col min="7" max="15" width="16.81640625" customWidth="1"/>
    <col min="16" max="23" width="18.08984375" customWidth="1"/>
    <col min="24" max="24" width="61.81640625" customWidth="1"/>
    <col min="25" max="28" width="11.453125" customWidth="1"/>
  </cols>
  <sheetData>
    <row r="1" spans="2:24" ht="14.25" customHeight="1"/>
    <row r="2" spans="2:24" ht="14.25" customHeight="1"/>
    <row r="3" spans="2:24" ht="14.25" customHeight="1"/>
    <row r="4" spans="2:24" ht="63" customHeight="1">
      <c r="E4" s="263" t="s">
        <v>548</v>
      </c>
      <c r="F4" s="264"/>
      <c r="G4" s="264"/>
      <c r="H4" s="264"/>
      <c r="I4" s="264"/>
      <c r="J4" s="264"/>
      <c r="K4" s="264"/>
      <c r="L4" s="264"/>
      <c r="M4" s="264"/>
      <c r="N4" s="264"/>
      <c r="O4" s="264"/>
      <c r="P4" s="264"/>
      <c r="Q4" s="264"/>
      <c r="R4" s="264"/>
      <c r="S4" s="265"/>
    </row>
    <row r="5" spans="2:24" ht="30" customHeight="1">
      <c r="E5" s="266" t="s">
        <v>1</v>
      </c>
      <c r="F5" s="267"/>
      <c r="G5" s="267"/>
      <c r="H5" s="267"/>
      <c r="I5" s="267"/>
      <c r="J5" s="267"/>
      <c r="K5" s="267"/>
      <c r="L5" s="267"/>
      <c r="M5" s="267"/>
      <c r="N5" s="267"/>
      <c r="O5" s="267"/>
      <c r="P5" s="267"/>
      <c r="Q5" s="267"/>
      <c r="R5" s="267"/>
      <c r="S5" s="268"/>
    </row>
    <row r="6" spans="2:24" ht="26.25" customHeight="1">
      <c r="E6" s="266" t="s">
        <v>521</v>
      </c>
      <c r="F6" s="267"/>
      <c r="G6" s="267"/>
      <c r="H6" s="267"/>
      <c r="I6" s="267"/>
      <c r="J6" s="267"/>
      <c r="K6" s="267"/>
      <c r="L6" s="267"/>
      <c r="M6" s="267"/>
      <c r="N6" s="267"/>
      <c r="O6" s="267"/>
      <c r="P6" s="267"/>
      <c r="Q6" s="267"/>
      <c r="R6" s="267"/>
      <c r="S6" s="268"/>
    </row>
    <row r="7" spans="2:24" ht="26.25" customHeight="1">
      <c r="E7" s="266" t="s">
        <v>522</v>
      </c>
      <c r="F7" s="267"/>
      <c r="G7" s="267"/>
      <c r="H7" s="267"/>
      <c r="I7" s="267"/>
      <c r="J7" s="267"/>
      <c r="K7" s="267"/>
      <c r="L7" s="267"/>
      <c r="M7" s="267"/>
      <c r="N7" s="267"/>
      <c r="O7" s="267"/>
      <c r="P7" s="267"/>
      <c r="Q7" s="267"/>
      <c r="R7" s="267"/>
      <c r="S7" s="268"/>
    </row>
    <row r="8" spans="2:24" ht="15.75" customHeight="1">
      <c r="E8" s="3"/>
      <c r="F8" s="4"/>
      <c r="G8" s="4"/>
      <c r="H8" s="4"/>
      <c r="I8" s="4"/>
      <c r="J8" s="4"/>
      <c r="K8" s="4"/>
      <c r="L8" s="4"/>
      <c r="M8" s="4"/>
      <c r="N8" s="4"/>
      <c r="O8" s="4"/>
      <c r="P8" s="4"/>
      <c r="Q8" s="4"/>
      <c r="R8" s="4"/>
      <c r="S8" s="4"/>
    </row>
    <row r="9" spans="2:24" ht="14.25" customHeight="1"/>
    <row r="10" spans="2:24" ht="14.25" customHeight="1"/>
    <row r="11" spans="2:24" ht="9" customHeight="1"/>
    <row r="12" spans="2:24" ht="26.25" customHeight="1">
      <c r="G12" s="292" t="s">
        <v>549</v>
      </c>
      <c r="H12" s="272"/>
      <c r="I12" s="272"/>
      <c r="J12" s="272"/>
      <c r="K12" s="272"/>
      <c r="L12" s="272"/>
      <c r="M12" s="272"/>
      <c r="N12" s="272"/>
      <c r="O12" s="272"/>
      <c r="P12" s="272"/>
      <c r="Q12" s="272"/>
      <c r="R12" s="272"/>
      <c r="S12" s="272"/>
      <c r="T12" s="272"/>
      <c r="U12" s="272"/>
      <c r="V12" s="272"/>
      <c r="W12" s="273"/>
    </row>
    <row r="13" spans="2:24" ht="57" customHeight="1">
      <c r="B13" s="293" t="s">
        <v>5</v>
      </c>
      <c r="C13" s="293" t="s">
        <v>6</v>
      </c>
      <c r="D13" s="287" t="s">
        <v>7</v>
      </c>
      <c r="E13" s="272"/>
      <c r="F13" s="273"/>
      <c r="G13" s="304" t="s">
        <v>550</v>
      </c>
      <c r="H13" s="272"/>
      <c r="I13" s="272"/>
      <c r="J13" s="272"/>
      <c r="K13" s="273"/>
      <c r="L13" s="287" t="s">
        <v>551</v>
      </c>
      <c r="M13" s="272"/>
      <c r="N13" s="272"/>
      <c r="O13" s="273"/>
      <c r="P13" s="287" t="s">
        <v>552</v>
      </c>
      <c r="Q13" s="272"/>
      <c r="R13" s="272"/>
      <c r="S13" s="273"/>
      <c r="T13" s="288" t="s">
        <v>553</v>
      </c>
      <c r="U13" s="272"/>
      <c r="V13" s="272"/>
      <c r="W13" s="273"/>
      <c r="X13" s="289" t="s">
        <v>554</v>
      </c>
    </row>
    <row r="14" spans="2:24" ht="143.25" customHeight="1">
      <c r="B14" s="290"/>
      <c r="C14" s="290"/>
      <c r="D14" s="116" t="s">
        <v>13</v>
      </c>
      <c r="E14" s="116" t="s">
        <v>14</v>
      </c>
      <c r="F14" s="117" t="s">
        <v>15</v>
      </c>
      <c r="G14" s="118" t="s">
        <v>16</v>
      </c>
      <c r="H14" s="119" t="s">
        <v>17</v>
      </c>
      <c r="I14" s="120" t="s">
        <v>18</v>
      </c>
      <c r="J14" s="121" t="s">
        <v>19</v>
      </c>
      <c r="K14" s="122" t="s">
        <v>20</v>
      </c>
      <c r="L14" s="123" t="s">
        <v>17</v>
      </c>
      <c r="M14" s="124" t="s">
        <v>18</v>
      </c>
      <c r="N14" s="125" t="s">
        <v>19</v>
      </c>
      <c r="O14" s="126" t="s">
        <v>20</v>
      </c>
      <c r="P14" s="123" t="s">
        <v>17</v>
      </c>
      <c r="Q14" s="124" t="s">
        <v>18</v>
      </c>
      <c r="R14" s="125" t="s">
        <v>19</v>
      </c>
      <c r="S14" s="126" t="s">
        <v>20</v>
      </c>
      <c r="T14" s="125" t="s">
        <v>17</v>
      </c>
      <c r="U14" s="124" t="s">
        <v>18</v>
      </c>
      <c r="V14" s="125" t="s">
        <v>19</v>
      </c>
      <c r="W14" s="126" t="s">
        <v>20</v>
      </c>
      <c r="X14" s="290"/>
    </row>
    <row r="15" spans="2:24" ht="165.75" customHeight="1">
      <c r="B15" s="127" t="s">
        <v>21</v>
      </c>
      <c r="C15" s="128" t="s">
        <v>555</v>
      </c>
      <c r="D15" s="128" t="s">
        <v>556</v>
      </c>
      <c r="E15" s="129" t="s">
        <v>24</v>
      </c>
      <c r="F15" s="130" t="s">
        <v>557</v>
      </c>
      <c r="G15" s="131" t="s">
        <v>532</v>
      </c>
      <c r="H15" s="132" t="s">
        <v>532</v>
      </c>
      <c r="I15" s="133" t="s">
        <v>532</v>
      </c>
      <c r="J15" s="133" t="s">
        <v>532</v>
      </c>
      <c r="K15" s="134" t="s">
        <v>532</v>
      </c>
      <c r="L15" s="132" t="s">
        <v>532</v>
      </c>
      <c r="M15" s="133" t="s">
        <v>532</v>
      </c>
      <c r="N15" s="133" t="s">
        <v>532</v>
      </c>
      <c r="O15" s="134" t="s">
        <v>532</v>
      </c>
      <c r="P15" s="132" t="s">
        <v>532</v>
      </c>
      <c r="Q15" s="133" t="s">
        <v>532</v>
      </c>
      <c r="R15" s="133" t="s">
        <v>532</v>
      </c>
      <c r="S15" s="134" t="s">
        <v>532</v>
      </c>
      <c r="T15" s="132" t="s">
        <v>532</v>
      </c>
      <c r="U15" s="133" t="s">
        <v>532</v>
      </c>
      <c r="V15" s="133" t="s">
        <v>532</v>
      </c>
      <c r="W15" s="134" t="s">
        <v>532</v>
      </c>
      <c r="X15" s="135" t="s">
        <v>558</v>
      </c>
    </row>
    <row r="16" spans="2:24" ht="23.25" customHeight="1">
      <c r="B16" s="305" t="s">
        <v>506</v>
      </c>
      <c r="C16" s="306"/>
      <c r="D16" s="306"/>
      <c r="E16" s="306"/>
      <c r="F16" s="307"/>
      <c r="G16" s="136"/>
      <c r="H16" s="137"/>
      <c r="I16" s="138"/>
      <c r="J16" s="138"/>
      <c r="K16" s="139"/>
      <c r="L16" s="140"/>
      <c r="M16" s="138"/>
      <c r="N16" s="138"/>
      <c r="O16" s="141"/>
      <c r="P16" s="142" t="str">
        <f t="shared" ref="P16:S16" si="0">IFERROR((L16/H16),"100%")</f>
        <v>100%</v>
      </c>
      <c r="Q16" s="19" t="str">
        <f t="shared" si="0"/>
        <v>100%</v>
      </c>
      <c r="R16" s="19" t="str">
        <f t="shared" si="0"/>
        <v>100%</v>
      </c>
      <c r="S16" s="143" t="str">
        <f t="shared" si="0"/>
        <v>100%</v>
      </c>
      <c r="T16" s="142" t="str">
        <f>IFERROR((L16/$G$16),"No Programado")</f>
        <v>No Programado</v>
      </c>
      <c r="U16" s="144" t="str">
        <f>IFERROR((L16+M16)/$G$16, "No Programado")</f>
        <v>No Programado</v>
      </c>
      <c r="V16" s="19" t="str">
        <f>IFERROR((M16+N16+L16)/$G$16, "No Programado")</f>
        <v>No Programado</v>
      </c>
      <c r="W16" s="143" t="str">
        <f>IFERROR((N16+O16+M16+L16)/$G$16, "No Programado")</f>
        <v>No Programado</v>
      </c>
      <c r="X16" s="145"/>
    </row>
    <row r="17" spans="2:28" ht="23.25" customHeight="1">
      <c r="B17" s="146" t="s">
        <v>534</v>
      </c>
      <c r="C17" s="147"/>
      <c r="D17" s="147"/>
      <c r="E17" s="148"/>
      <c r="F17" s="149" t="s">
        <v>535</v>
      </c>
      <c r="G17" s="150"/>
      <c r="H17" s="137"/>
      <c r="I17" s="138"/>
      <c r="J17" s="138"/>
      <c r="K17" s="139"/>
      <c r="L17" s="140"/>
      <c r="M17" s="138"/>
      <c r="N17" s="138"/>
      <c r="O17" s="141"/>
      <c r="P17" s="151"/>
      <c r="Q17" s="152"/>
      <c r="R17" s="152"/>
      <c r="S17" s="153"/>
      <c r="T17" s="151"/>
      <c r="U17" s="154"/>
      <c r="V17" s="152"/>
      <c r="W17" s="153"/>
      <c r="X17" s="155" t="s">
        <v>536</v>
      </c>
      <c r="AB17" s="33"/>
    </row>
    <row r="18" spans="2:28" ht="126" customHeight="1">
      <c r="B18" s="210" t="s">
        <v>33</v>
      </c>
      <c r="C18" s="211" t="s">
        <v>559</v>
      </c>
      <c r="D18" s="212" t="s">
        <v>560</v>
      </c>
      <c r="E18" s="213" t="s">
        <v>30</v>
      </c>
      <c r="F18" s="34" t="s">
        <v>561</v>
      </c>
      <c r="G18" s="160"/>
      <c r="H18" s="161"/>
      <c r="I18" s="162"/>
      <c r="J18" s="162"/>
      <c r="K18" s="163"/>
      <c r="L18" s="164"/>
      <c r="M18" s="162"/>
      <c r="N18" s="162"/>
      <c r="O18" s="165"/>
      <c r="P18" s="151"/>
      <c r="Q18" s="152"/>
      <c r="R18" s="152"/>
      <c r="S18" s="153"/>
      <c r="T18" s="151"/>
      <c r="U18" s="154"/>
      <c r="V18" s="152"/>
      <c r="W18" s="153"/>
      <c r="X18" s="166" t="s">
        <v>536</v>
      </c>
    </row>
    <row r="19" spans="2:28" ht="132" customHeight="1">
      <c r="B19" s="10" t="s">
        <v>38</v>
      </c>
      <c r="C19" s="214" t="s">
        <v>562</v>
      </c>
      <c r="D19" s="38" t="s">
        <v>563</v>
      </c>
      <c r="E19" s="158" t="s">
        <v>30</v>
      </c>
      <c r="F19" s="39" t="s">
        <v>564</v>
      </c>
      <c r="G19" s="172"/>
      <c r="H19" s="161"/>
      <c r="I19" s="162"/>
      <c r="J19" s="162"/>
      <c r="K19" s="163"/>
      <c r="L19" s="164"/>
      <c r="M19" s="162"/>
      <c r="N19" s="162"/>
      <c r="O19" s="165"/>
      <c r="P19" s="151"/>
      <c r="Q19" s="152"/>
      <c r="R19" s="152"/>
      <c r="S19" s="153"/>
      <c r="T19" s="151"/>
      <c r="U19" s="154"/>
      <c r="V19" s="152"/>
      <c r="W19" s="153"/>
      <c r="X19" s="173" t="s">
        <v>536</v>
      </c>
    </row>
    <row r="20" spans="2:28" ht="127.5" customHeight="1">
      <c r="B20" s="10" t="s">
        <v>38</v>
      </c>
      <c r="C20" s="215" t="s">
        <v>565</v>
      </c>
      <c r="D20" s="38" t="s">
        <v>566</v>
      </c>
      <c r="E20" s="158" t="s">
        <v>30</v>
      </c>
      <c r="F20" s="39" t="s">
        <v>567</v>
      </c>
      <c r="G20" s="179"/>
      <c r="H20" s="180"/>
      <c r="I20" s="181"/>
      <c r="J20" s="181"/>
      <c r="K20" s="182"/>
      <c r="L20" s="183"/>
      <c r="M20" s="181"/>
      <c r="N20" s="181"/>
      <c r="O20" s="184"/>
      <c r="P20" s="151"/>
      <c r="Q20" s="152"/>
      <c r="R20" s="152"/>
      <c r="S20" s="153"/>
      <c r="T20" s="151"/>
      <c r="U20" s="154"/>
      <c r="V20" s="152"/>
      <c r="W20" s="153"/>
      <c r="X20" s="185" t="s">
        <v>536</v>
      </c>
    </row>
    <row r="21" spans="2:28" ht="109.5" customHeight="1">
      <c r="B21" s="10" t="s">
        <v>38</v>
      </c>
      <c r="C21" s="43" t="s">
        <v>568</v>
      </c>
      <c r="D21" s="38" t="s">
        <v>569</v>
      </c>
      <c r="E21" s="216" t="s">
        <v>30</v>
      </c>
      <c r="F21" s="39" t="s">
        <v>570</v>
      </c>
    </row>
    <row r="22" spans="2:28" ht="126" customHeight="1">
      <c r="B22" s="217" t="s">
        <v>571</v>
      </c>
      <c r="C22" s="35" t="s">
        <v>572</v>
      </c>
      <c r="D22" s="218" t="s">
        <v>573</v>
      </c>
      <c r="E22" s="34" t="s">
        <v>574</v>
      </c>
      <c r="F22" s="36" t="s">
        <v>575</v>
      </c>
    </row>
    <row r="23" spans="2:28" ht="97.5" customHeight="1">
      <c r="B23" s="219" t="s">
        <v>38</v>
      </c>
      <c r="C23" s="220" t="s">
        <v>576</v>
      </c>
      <c r="D23" s="221" t="s">
        <v>577</v>
      </c>
      <c r="E23" s="10" t="s">
        <v>30</v>
      </c>
      <c r="F23" s="39" t="s">
        <v>578</v>
      </c>
    </row>
    <row r="24" spans="2:28" ht="87" customHeight="1">
      <c r="B24" s="222" t="s">
        <v>38</v>
      </c>
      <c r="C24" s="223" t="s">
        <v>579</v>
      </c>
      <c r="D24" s="224" t="s">
        <v>580</v>
      </c>
      <c r="E24" s="10" t="s">
        <v>30</v>
      </c>
      <c r="F24" s="39" t="s">
        <v>581</v>
      </c>
      <c r="J24" s="308" t="s">
        <v>540</v>
      </c>
      <c r="K24" s="262"/>
      <c r="L24" s="262"/>
      <c r="M24" s="262"/>
      <c r="N24" s="262"/>
      <c r="O24" s="262"/>
      <c r="W24" s="291" t="s">
        <v>541</v>
      </c>
      <c r="X24" s="262"/>
    </row>
    <row r="25" spans="2:28" ht="69.75" customHeight="1">
      <c r="B25" s="225" t="s">
        <v>64</v>
      </c>
      <c r="C25" s="226" t="s">
        <v>582</v>
      </c>
      <c r="D25" s="227" t="s">
        <v>583</v>
      </c>
      <c r="E25" s="10" t="s">
        <v>30</v>
      </c>
      <c r="F25" s="34" t="s">
        <v>584</v>
      </c>
      <c r="G25" s="228"/>
    </row>
    <row r="26" spans="2:28" ht="14.25" customHeight="1">
      <c r="B26" s="10" t="s">
        <v>38</v>
      </c>
      <c r="C26" s="43" t="s">
        <v>585</v>
      </c>
      <c r="D26" s="66" t="s">
        <v>586</v>
      </c>
      <c r="E26" s="10" t="s">
        <v>30</v>
      </c>
      <c r="F26" s="10" t="s">
        <v>587</v>
      </c>
    </row>
    <row r="27" spans="2:28" ht="14.25" customHeight="1">
      <c r="B27" s="10" t="s">
        <v>38</v>
      </c>
      <c r="C27" s="43" t="s">
        <v>588</v>
      </c>
      <c r="D27" s="38" t="s">
        <v>589</v>
      </c>
      <c r="E27" s="229" t="s">
        <v>574</v>
      </c>
      <c r="F27" s="38" t="s">
        <v>590</v>
      </c>
      <c r="G27" s="230"/>
      <c r="H27" s="230"/>
      <c r="I27" s="230"/>
      <c r="J27" s="230"/>
      <c r="K27" s="230"/>
      <c r="L27" s="230"/>
      <c r="M27" s="230"/>
      <c r="N27" s="230"/>
      <c r="O27" s="230"/>
      <c r="P27" s="230"/>
      <c r="Q27" s="230"/>
      <c r="R27" s="230"/>
      <c r="S27" s="230"/>
      <c r="T27" s="230"/>
      <c r="U27" s="230"/>
      <c r="V27" s="230"/>
      <c r="W27" s="230"/>
      <c r="X27" s="231"/>
    </row>
    <row r="28" spans="2:28" ht="63" customHeight="1">
      <c r="B28" s="10" t="s">
        <v>38</v>
      </c>
      <c r="C28" s="43" t="s">
        <v>591</v>
      </c>
      <c r="D28" s="38" t="s">
        <v>592</v>
      </c>
      <c r="E28" s="232" t="s">
        <v>30</v>
      </c>
      <c r="F28" s="38" t="s">
        <v>593</v>
      </c>
      <c r="G28" s="271" t="s">
        <v>474</v>
      </c>
      <c r="H28" s="272"/>
      <c r="I28" s="272"/>
      <c r="J28" s="273"/>
      <c r="K28" s="274" t="s">
        <v>475</v>
      </c>
      <c r="L28" s="272"/>
      <c r="M28" s="272"/>
      <c r="N28" s="273"/>
      <c r="O28" s="274" t="s">
        <v>476</v>
      </c>
      <c r="P28" s="272"/>
      <c r="Q28" s="272"/>
      <c r="R28" s="273"/>
      <c r="S28" s="274" t="s">
        <v>477</v>
      </c>
      <c r="T28" s="272"/>
      <c r="U28" s="272"/>
      <c r="V28" s="275"/>
      <c r="W28" s="280" t="s">
        <v>594</v>
      </c>
      <c r="X28" s="281"/>
    </row>
    <row r="29" spans="2:28" ht="14.25" customHeight="1">
      <c r="B29" s="225" t="s">
        <v>595</v>
      </c>
      <c r="C29" s="227" t="s">
        <v>596</v>
      </c>
      <c r="D29" s="35" t="s">
        <v>597</v>
      </c>
      <c r="E29" s="232" t="s">
        <v>30</v>
      </c>
      <c r="F29" s="210" t="s">
        <v>598</v>
      </c>
      <c r="G29" s="186" t="s">
        <v>599</v>
      </c>
      <c r="H29" s="187" t="s">
        <v>600</v>
      </c>
      <c r="I29" s="188" t="s">
        <v>601</v>
      </c>
      <c r="J29" s="187" t="s">
        <v>602</v>
      </c>
      <c r="K29" s="186" t="s">
        <v>599</v>
      </c>
      <c r="L29" s="187" t="s">
        <v>600</v>
      </c>
      <c r="M29" s="188" t="s">
        <v>601</v>
      </c>
      <c r="N29" s="187" t="s">
        <v>602</v>
      </c>
      <c r="O29" s="186" t="s">
        <v>599</v>
      </c>
      <c r="P29" s="187" t="s">
        <v>600</v>
      </c>
      <c r="Q29" s="188" t="s">
        <v>601</v>
      </c>
      <c r="R29" s="187" t="s">
        <v>602</v>
      </c>
      <c r="S29" s="186" t="s">
        <v>599</v>
      </c>
      <c r="T29" s="187" t="s">
        <v>600</v>
      </c>
      <c r="U29" s="188" t="s">
        <v>601</v>
      </c>
      <c r="V29" s="189" t="s">
        <v>602</v>
      </c>
      <c r="W29" s="296"/>
      <c r="X29" s="297"/>
    </row>
    <row r="30" spans="2:28" ht="14.25" customHeight="1">
      <c r="B30" s="10" t="s">
        <v>38</v>
      </c>
      <c r="C30" s="38" t="s">
        <v>603</v>
      </c>
      <c r="D30" s="43" t="s">
        <v>604</v>
      </c>
      <c r="E30" s="278" t="s">
        <v>30</v>
      </c>
      <c r="F30" s="39" t="s">
        <v>605</v>
      </c>
      <c r="G30" s="192"/>
      <c r="H30" s="138"/>
      <c r="I30" s="138"/>
      <c r="J30" s="141"/>
      <c r="K30" s="192"/>
      <c r="L30" s="138"/>
      <c r="M30" s="138"/>
      <c r="N30" s="141"/>
      <c r="O30" s="193" t="str">
        <f t="shared" ref="O30:R30" si="1">IFERROR((K30/G30),"NO APLICA")</f>
        <v>NO APLICA</v>
      </c>
      <c r="P30" s="194" t="str">
        <f t="shared" si="1"/>
        <v>NO APLICA</v>
      </c>
      <c r="Q30" s="194" t="str">
        <f t="shared" si="1"/>
        <v>NO APLICA</v>
      </c>
      <c r="R30" s="195" t="str">
        <f t="shared" si="1"/>
        <v>NO APLICA</v>
      </c>
      <c r="S30" s="193" t="str">
        <f>IFERROR(((K30)/(G30)),"NO APLICA")</f>
        <v>NO APLICA</v>
      </c>
      <c r="T30" s="194" t="str">
        <f t="shared" ref="T30:T33" si="2">IFERROR(((K30+L30)/(G30+H30)),"NO APLICA")</f>
        <v>NO APLICA</v>
      </c>
      <c r="U30" s="194" t="str">
        <f t="shared" ref="U30:U33" si="3">IFERROR(((K30+L30+M30)/(G30+H30+I30)),"NO APLICA")</f>
        <v>NO APLICA</v>
      </c>
      <c r="V30" s="195" t="str">
        <f t="shared" ref="V30:V33" si="4">IFERROR(((K30+L30+M30+N30)/(G30+H30+I30+J30)),"NO APLICA")</f>
        <v>NO APLICA</v>
      </c>
      <c r="W30" s="298"/>
      <c r="X30" s="299"/>
    </row>
    <row r="31" spans="2:28" ht="14.25" customHeight="1">
      <c r="B31" s="10" t="s">
        <v>38</v>
      </c>
      <c r="C31" s="43" t="s">
        <v>606</v>
      </c>
      <c r="D31" s="38" t="s">
        <v>607</v>
      </c>
      <c r="E31" s="290"/>
      <c r="F31" s="10" t="s">
        <v>608</v>
      </c>
      <c r="G31" s="197"/>
      <c r="H31" s="198"/>
      <c r="I31" s="198"/>
      <c r="J31" s="199"/>
      <c r="K31" s="200"/>
      <c r="L31" s="198"/>
      <c r="M31" s="198"/>
      <c r="N31" s="199"/>
      <c r="O31" s="193" t="str">
        <f t="shared" ref="O31:O33" si="5">IFERROR(K31/G31,"NO APLICA")</f>
        <v>NO APLICA</v>
      </c>
      <c r="P31" s="194" t="str">
        <f t="shared" ref="P31:R31" si="6">IFERROR((L31/H31),"NO APLICA")</f>
        <v>NO APLICA</v>
      </c>
      <c r="Q31" s="194" t="str">
        <f t="shared" si="6"/>
        <v>NO APLICA</v>
      </c>
      <c r="R31" s="201" t="str">
        <f t="shared" si="6"/>
        <v>NO APLICA</v>
      </c>
      <c r="S31" s="193" t="str">
        <f t="shared" ref="S31:S33" si="7">IFERROR(K31/F31,"NO APLICA")</f>
        <v>NO APLICA</v>
      </c>
      <c r="T31" s="194" t="str">
        <f t="shared" si="2"/>
        <v>NO APLICA</v>
      </c>
      <c r="U31" s="194" t="str">
        <f t="shared" si="3"/>
        <v>NO APLICA</v>
      </c>
      <c r="V31" s="201" t="str">
        <f t="shared" si="4"/>
        <v>NO APLICA</v>
      </c>
      <c r="W31" s="300"/>
      <c r="X31" s="301"/>
    </row>
    <row r="32" spans="2:28" ht="60" customHeight="1">
      <c r="B32" s="10" t="s">
        <v>38</v>
      </c>
      <c r="C32" s="43" t="s">
        <v>609</v>
      </c>
      <c r="D32" s="38" t="s">
        <v>610</v>
      </c>
      <c r="E32" s="278" t="s">
        <v>30</v>
      </c>
      <c r="F32" s="39" t="s">
        <v>611</v>
      </c>
      <c r="G32" s="200"/>
      <c r="H32" s="198"/>
      <c r="I32" s="198"/>
      <c r="J32" s="199"/>
      <c r="K32" s="200"/>
      <c r="L32" s="198"/>
      <c r="M32" s="198"/>
      <c r="N32" s="199"/>
      <c r="O32" s="193" t="str">
        <f t="shared" si="5"/>
        <v>NO APLICA</v>
      </c>
      <c r="P32" s="194" t="str">
        <f t="shared" ref="P32:R32" si="8">IFERROR((L32/H32),"NO APLICA")</f>
        <v>NO APLICA</v>
      </c>
      <c r="Q32" s="194" t="str">
        <f t="shared" si="8"/>
        <v>NO APLICA</v>
      </c>
      <c r="R32" s="201" t="str">
        <f t="shared" si="8"/>
        <v>NO APLICA</v>
      </c>
      <c r="S32" s="193" t="str">
        <f t="shared" si="7"/>
        <v>NO APLICA</v>
      </c>
      <c r="T32" s="194" t="str">
        <f t="shared" si="2"/>
        <v>NO APLICA</v>
      </c>
      <c r="U32" s="194" t="str">
        <f t="shared" si="3"/>
        <v>NO APLICA</v>
      </c>
      <c r="V32" s="201" t="str">
        <f t="shared" si="4"/>
        <v>NO APLICA</v>
      </c>
      <c r="W32" s="300"/>
      <c r="X32" s="301"/>
    </row>
    <row r="33" spans="2:24" ht="63" customHeight="1">
      <c r="B33" s="10" t="s">
        <v>38</v>
      </c>
      <c r="C33" s="43" t="s">
        <v>612</v>
      </c>
      <c r="D33" s="38" t="s">
        <v>613</v>
      </c>
      <c r="E33" s="290"/>
      <c r="F33" s="39" t="s">
        <v>614</v>
      </c>
      <c r="G33" s="204"/>
      <c r="H33" s="205"/>
      <c r="I33" s="205"/>
      <c r="J33" s="206"/>
      <c r="K33" s="204"/>
      <c r="L33" s="205"/>
      <c r="M33" s="205"/>
      <c r="N33" s="206"/>
      <c r="O33" s="207" t="str">
        <f t="shared" si="5"/>
        <v>NO APLICA</v>
      </c>
      <c r="P33" s="208" t="str">
        <f t="shared" ref="P33:R33" si="9">IFERROR((L33/H33),"NO APLICA")</f>
        <v>NO APLICA</v>
      </c>
      <c r="Q33" s="208" t="str">
        <f t="shared" si="9"/>
        <v>NO APLICA</v>
      </c>
      <c r="R33" s="209" t="str">
        <f t="shared" si="9"/>
        <v>NO APLICA</v>
      </c>
      <c r="S33" s="207" t="str">
        <f t="shared" si="7"/>
        <v>NO APLICA</v>
      </c>
      <c r="T33" s="208" t="str">
        <f t="shared" si="2"/>
        <v>NO APLICA</v>
      </c>
      <c r="U33" s="208" t="str">
        <f t="shared" si="3"/>
        <v>NO APLICA</v>
      </c>
      <c r="V33" s="209" t="str">
        <f t="shared" si="4"/>
        <v>NO APLICA</v>
      </c>
      <c r="W33" s="302"/>
      <c r="X33" s="303"/>
    </row>
    <row r="34" spans="2:24" ht="75" customHeight="1">
      <c r="B34" s="34" t="s">
        <v>615</v>
      </c>
      <c r="C34" s="35" t="s">
        <v>616</v>
      </c>
      <c r="D34" s="36" t="s">
        <v>617</v>
      </c>
      <c r="E34" s="232" t="s">
        <v>30</v>
      </c>
      <c r="F34" s="36" t="s">
        <v>618</v>
      </c>
    </row>
    <row r="35" spans="2:24" ht="14.25" customHeight="1">
      <c r="B35" s="233" t="s">
        <v>38</v>
      </c>
      <c r="C35" s="43" t="s">
        <v>619</v>
      </c>
      <c r="D35" s="234" t="s">
        <v>620</v>
      </c>
      <c r="E35" s="235" t="s">
        <v>30</v>
      </c>
      <c r="F35" s="39" t="s">
        <v>621</v>
      </c>
    </row>
    <row r="36" spans="2:24" ht="14.25" customHeight="1">
      <c r="B36" s="233" t="s">
        <v>38</v>
      </c>
      <c r="C36" s="38" t="s">
        <v>622</v>
      </c>
      <c r="D36" s="236" t="s">
        <v>623</v>
      </c>
      <c r="E36" s="235" t="s">
        <v>30</v>
      </c>
      <c r="F36" s="39" t="s">
        <v>624</v>
      </c>
    </row>
    <row r="37" spans="2:24" ht="14.25" customHeight="1">
      <c r="B37" s="233" t="s">
        <v>38</v>
      </c>
      <c r="C37" s="38" t="s">
        <v>625</v>
      </c>
      <c r="D37" s="234" t="s">
        <v>626</v>
      </c>
      <c r="E37" s="235" t="s">
        <v>627</v>
      </c>
      <c r="F37" s="39" t="s">
        <v>628</v>
      </c>
    </row>
    <row r="38" spans="2:24" ht="14.25" customHeight="1">
      <c r="B38" s="34" t="s">
        <v>121</v>
      </c>
      <c r="C38" s="51" t="s">
        <v>629</v>
      </c>
      <c r="D38" s="218" t="s">
        <v>630</v>
      </c>
      <c r="E38" s="235" t="s">
        <v>627</v>
      </c>
      <c r="F38" s="36" t="s">
        <v>631</v>
      </c>
    </row>
    <row r="39" spans="2:24" ht="14.25" customHeight="1">
      <c r="B39" s="10" t="s">
        <v>38</v>
      </c>
      <c r="C39" s="38" t="s">
        <v>632</v>
      </c>
      <c r="D39" s="66" t="s">
        <v>633</v>
      </c>
      <c r="E39" s="235" t="s">
        <v>30</v>
      </c>
      <c r="F39" s="39" t="s">
        <v>634</v>
      </c>
    </row>
    <row r="40" spans="2:24" ht="14.25" customHeight="1">
      <c r="B40" s="10" t="s">
        <v>38</v>
      </c>
      <c r="C40" s="38" t="s">
        <v>635</v>
      </c>
      <c r="D40" s="237" t="s">
        <v>636</v>
      </c>
      <c r="E40" s="235" t="s">
        <v>30</v>
      </c>
      <c r="F40" s="39" t="s">
        <v>637</v>
      </c>
    </row>
    <row r="41" spans="2:24" ht="14.25" customHeight="1">
      <c r="B41" s="10" t="s">
        <v>38</v>
      </c>
      <c r="C41" s="38" t="s">
        <v>638</v>
      </c>
      <c r="D41" s="43" t="s">
        <v>639</v>
      </c>
      <c r="E41" s="235" t="s">
        <v>30</v>
      </c>
      <c r="F41" s="39" t="s">
        <v>640</v>
      </c>
    </row>
    <row r="42" spans="2:24" ht="14.25" customHeight="1">
      <c r="B42" s="67" t="s">
        <v>641</v>
      </c>
      <c r="C42" s="35" t="s">
        <v>642</v>
      </c>
      <c r="D42" s="45" t="s">
        <v>643</v>
      </c>
      <c r="E42" s="235" t="s">
        <v>30</v>
      </c>
      <c r="F42" s="36" t="s">
        <v>644</v>
      </c>
    </row>
    <row r="43" spans="2:24" ht="14.25" customHeight="1">
      <c r="B43" s="238" t="s">
        <v>38</v>
      </c>
      <c r="C43" s="43" t="s">
        <v>645</v>
      </c>
      <c r="D43" s="38" t="s">
        <v>646</v>
      </c>
      <c r="E43" s="235" t="s">
        <v>30</v>
      </c>
      <c r="F43" s="39" t="s">
        <v>647</v>
      </c>
    </row>
    <row r="44" spans="2:24" ht="14.25" customHeight="1">
      <c r="B44" s="238" t="s">
        <v>38</v>
      </c>
      <c r="C44" s="38" t="s">
        <v>648</v>
      </c>
      <c r="D44" s="38" t="s">
        <v>649</v>
      </c>
      <c r="E44" s="235" t="s">
        <v>30</v>
      </c>
      <c r="F44" s="39" t="s">
        <v>650</v>
      </c>
    </row>
    <row r="45" spans="2:24" ht="14.25" customHeight="1">
      <c r="B45" s="238" t="s">
        <v>38</v>
      </c>
      <c r="C45" s="38" t="s">
        <v>651</v>
      </c>
      <c r="D45" s="38" t="s">
        <v>652</v>
      </c>
      <c r="E45" s="235" t="s">
        <v>30</v>
      </c>
      <c r="F45" s="39" t="s">
        <v>653</v>
      </c>
    </row>
    <row r="46" spans="2:24" ht="14.25" customHeight="1">
      <c r="B46" s="238" t="s">
        <v>38</v>
      </c>
      <c r="C46" s="239" t="s">
        <v>654</v>
      </c>
      <c r="D46" s="239" t="s">
        <v>655</v>
      </c>
      <c r="E46" s="235" t="s">
        <v>30</v>
      </c>
      <c r="F46" s="39" t="s">
        <v>656</v>
      </c>
    </row>
    <row r="47" spans="2:24" ht="14.25" customHeight="1">
      <c r="B47" s="34" t="s">
        <v>159</v>
      </c>
      <c r="C47" s="240" t="s">
        <v>657</v>
      </c>
      <c r="D47" s="61" t="s">
        <v>658</v>
      </c>
      <c r="E47" s="235" t="s">
        <v>30</v>
      </c>
      <c r="F47" s="240" t="s">
        <v>659</v>
      </c>
    </row>
    <row r="48" spans="2:24" ht="14.25" customHeight="1">
      <c r="B48" s="10" t="s">
        <v>38</v>
      </c>
      <c r="C48" s="241" t="s">
        <v>660</v>
      </c>
      <c r="D48" s="242" t="s">
        <v>661</v>
      </c>
      <c r="E48" s="235" t="s">
        <v>30</v>
      </c>
      <c r="F48" s="243" t="s">
        <v>662</v>
      </c>
    </row>
    <row r="49" spans="2:6" ht="14.25" customHeight="1">
      <c r="B49" s="10" t="s">
        <v>38</v>
      </c>
      <c r="C49" s="241" t="s">
        <v>663</v>
      </c>
      <c r="D49" s="242" t="s">
        <v>664</v>
      </c>
      <c r="E49" s="235" t="s">
        <v>30</v>
      </c>
      <c r="F49" s="243" t="s">
        <v>665</v>
      </c>
    </row>
    <row r="50" spans="2:6" ht="14.25" customHeight="1">
      <c r="B50" s="10" t="s">
        <v>38</v>
      </c>
      <c r="C50" s="241" t="s">
        <v>666</v>
      </c>
      <c r="D50" s="242" t="s">
        <v>667</v>
      </c>
      <c r="E50" s="235" t="s">
        <v>30</v>
      </c>
      <c r="F50" s="243" t="s">
        <v>668</v>
      </c>
    </row>
    <row r="51" spans="2:6" ht="14.25" customHeight="1">
      <c r="B51" s="244" t="s">
        <v>669</v>
      </c>
      <c r="C51" s="212" t="s">
        <v>670</v>
      </c>
      <c r="D51" s="245" t="s">
        <v>671</v>
      </c>
      <c r="E51" s="235" t="s">
        <v>30</v>
      </c>
      <c r="F51" s="35" t="s">
        <v>672</v>
      </c>
    </row>
    <row r="52" spans="2:6" ht="14.25" customHeight="1">
      <c r="B52" s="10" t="s">
        <v>38</v>
      </c>
      <c r="C52" s="38" t="s">
        <v>673</v>
      </c>
      <c r="D52" s="38" t="s">
        <v>674</v>
      </c>
      <c r="E52" s="235" t="s">
        <v>30</v>
      </c>
      <c r="F52" s="38" t="s">
        <v>675</v>
      </c>
    </row>
    <row r="53" spans="2:6" ht="14.25" customHeight="1">
      <c r="B53" s="10" t="s">
        <v>38</v>
      </c>
      <c r="C53" s="38" t="s">
        <v>676</v>
      </c>
      <c r="D53" s="38" t="s">
        <v>677</v>
      </c>
      <c r="E53" s="235" t="s">
        <v>30</v>
      </c>
      <c r="F53" s="38" t="s">
        <v>678</v>
      </c>
    </row>
    <row r="54" spans="2:6" ht="14.25" customHeight="1">
      <c r="B54" s="10" t="s">
        <v>38</v>
      </c>
      <c r="C54" s="38" t="s">
        <v>679</v>
      </c>
      <c r="D54" s="38" t="s">
        <v>680</v>
      </c>
      <c r="E54" s="235" t="s">
        <v>30</v>
      </c>
      <c r="F54" s="38" t="s">
        <v>681</v>
      </c>
    </row>
    <row r="55" spans="2:6" ht="14.25" customHeight="1">
      <c r="B55" s="10" t="s">
        <v>38</v>
      </c>
      <c r="C55" s="38" t="s">
        <v>682</v>
      </c>
      <c r="D55" s="38" t="s">
        <v>683</v>
      </c>
      <c r="E55" s="235" t="s">
        <v>30</v>
      </c>
      <c r="F55" s="38" t="s">
        <v>684</v>
      </c>
    </row>
    <row r="56" spans="2:6" ht="14.25" customHeight="1">
      <c r="B56" s="34" t="s">
        <v>685</v>
      </c>
      <c r="C56" s="35" t="s">
        <v>686</v>
      </c>
      <c r="D56" s="45" t="s">
        <v>687</v>
      </c>
      <c r="E56" s="235" t="s">
        <v>30</v>
      </c>
      <c r="F56" s="45" t="s">
        <v>688</v>
      </c>
    </row>
    <row r="57" spans="2:6" ht="14.25" customHeight="1">
      <c r="B57" s="10" t="s">
        <v>38</v>
      </c>
      <c r="C57" s="38" t="s">
        <v>689</v>
      </c>
      <c r="D57" s="38" t="s">
        <v>690</v>
      </c>
      <c r="E57" s="235" t="s">
        <v>30</v>
      </c>
      <c r="F57" s="38" t="s">
        <v>691</v>
      </c>
    </row>
    <row r="58" spans="2:6" ht="14.25" customHeight="1">
      <c r="B58" s="10" t="s">
        <v>38</v>
      </c>
      <c r="C58" s="38" t="s">
        <v>692</v>
      </c>
      <c r="D58" s="38" t="s">
        <v>693</v>
      </c>
      <c r="E58" s="235" t="s">
        <v>30</v>
      </c>
      <c r="F58" s="38" t="s">
        <v>694</v>
      </c>
    </row>
    <row r="59" spans="2:6" ht="14.25" customHeight="1">
      <c r="B59" s="10" t="s">
        <v>38</v>
      </c>
      <c r="C59" s="38" t="s">
        <v>695</v>
      </c>
      <c r="D59" s="38" t="s">
        <v>696</v>
      </c>
      <c r="E59" s="235" t="s">
        <v>30</v>
      </c>
      <c r="F59" s="38" t="s">
        <v>697</v>
      </c>
    </row>
    <row r="60" spans="2:6" ht="14.25" customHeight="1">
      <c r="B60" s="10" t="s">
        <v>38</v>
      </c>
      <c r="C60" s="38" t="s">
        <v>698</v>
      </c>
      <c r="D60" s="38" t="s">
        <v>699</v>
      </c>
      <c r="E60" s="235" t="s">
        <v>30</v>
      </c>
      <c r="F60" s="38" t="s">
        <v>700</v>
      </c>
    </row>
    <row r="61" spans="2:6" ht="14.25" customHeight="1">
      <c r="B61" s="10" t="s">
        <v>38</v>
      </c>
      <c r="C61" s="38" t="s">
        <v>701</v>
      </c>
      <c r="D61" s="38" t="s">
        <v>702</v>
      </c>
      <c r="E61" s="235" t="s">
        <v>30</v>
      </c>
      <c r="F61" s="38" t="s">
        <v>703</v>
      </c>
    </row>
    <row r="62" spans="2:6" ht="14.25" customHeight="1">
      <c r="B62" s="10" t="s">
        <v>38</v>
      </c>
      <c r="C62" s="38" t="s">
        <v>704</v>
      </c>
      <c r="D62" s="38" t="s">
        <v>705</v>
      </c>
      <c r="E62" s="235" t="s">
        <v>30</v>
      </c>
      <c r="F62" s="38" t="s">
        <v>706</v>
      </c>
    </row>
    <row r="63" spans="2:6" ht="14.25" customHeight="1">
      <c r="B63" s="10" t="s">
        <v>38</v>
      </c>
      <c r="C63" s="38" t="s">
        <v>707</v>
      </c>
      <c r="D63" s="38" t="s">
        <v>708</v>
      </c>
      <c r="E63" s="235" t="s">
        <v>30</v>
      </c>
      <c r="F63" s="38" t="s">
        <v>709</v>
      </c>
    </row>
    <row r="64" spans="2:6" ht="14.25" customHeight="1">
      <c r="B64" s="10" t="s">
        <v>38</v>
      </c>
      <c r="C64" s="43" t="s">
        <v>710</v>
      </c>
      <c r="D64" s="38" t="s">
        <v>711</v>
      </c>
      <c r="E64" s="235" t="s">
        <v>30</v>
      </c>
      <c r="F64" s="38" t="s">
        <v>712</v>
      </c>
    </row>
    <row r="65" spans="2:6" ht="14.25" customHeight="1">
      <c r="B65" s="34" t="s">
        <v>233</v>
      </c>
      <c r="C65" s="35" t="s">
        <v>713</v>
      </c>
      <c r="D65" s="61" t="s">
        <v>714</v>
      </c>
      <c r="E65" s="235" t="s">
        <v>627</v>
      </c>
      <c r="F65" s="45" t="s">
        <v>715</v>
      </c>
    </row>
    <row r="66" spans="2:6" ht="14.25" customHeight="1">
      <c r="B66" s="10" t="s">
        <v>38</v>
      </c>
      <c r="C66" s="43" t="s">
        <v>716</v>
      </c>
      <c r="D66" s="39" t="s">
        <v>717</v>
      </c>
      <c r="E66" s="235" t="s">
        <v>627</v>
      </c>
      <c r="F66" s="38" t="s">
        <v>718</v>
      </c>
    </row>
    <row r="67" spans="2:6" ht="14.25" customHeight="1">
      <c r="B67" s="10" t="s">
        <v>38</v>
      </c>
      <c r="C67" s="43" t="s">
        <v>719</v>
      </c>
      <c r="D67" s="39" t="s">
        <v>720</v>
      </c>
      <c r="E67" s="235" t="s">
        <v>627</v>
      </c>
      <c r="F67" s="38" t="s">
        <v>721</v>
      </c>
    </row>
    <row r="68" spans="2:6" ht="14.25" customHeight="1">
      <c r="B68" s="10" t="s">
        <v>38</v>
      </c>
      <c r="C68" s="43" t="s">
        <v>722</v>
      </c>
      <c r="D68" s="38" t="s">
        <v>723</v>
      </c>
      <c r="E68" s="235" t="s">
        <v>627</v>
      </c>
      <c r="F68" s="38" t="s">
        <v>724</v>
      </c>
    </row>
    <row r="69" spans="2:6" ht="14.25" customHeight="1">
      <c r="B69" s="10" t="s">
        <v>38</v>
      </c>
      <c r="C69" s="43" t="s">
        <v>725</v>
      </c>
      <c r="D69" s="38" t="s">
        <v>726</v>
      </c>
      <c r="E69" s="235" t="s">
        <v>627</v>
      </c>
      <c r="F69" s="38" t="s">
        <v>727</v>
      </c>
    </row>
    <row r="70" spans="2:6" ht="14.25" customHeight="1">
      <c r="B70" s="35" t="s">
        <v>254</v>
      </c>
      <c r="C70" s="35" t="s">
        <v>728</v>
      </c>
      <c r="D70" s="35" t="s">
        <v>729</v>
      </c>
      <c r="E70" s="235" t="s">
        <v>627</v>
      </c>
      <c r="F70" s="35" t="s">
        <v>730</v>
      </c>
    </row>
    <row r="71" spans="2:6" ht="14.25" customHeight="1">
      <c r="B71" s="10" t="s">
        <v>38</v>
      </c>
      <c r="C71" s="43" t="s">
        <v>731</v>
      </c>
      <c r="D71" s="38" t="s">
        <v>732</v>
      </c>
      <c r="E71" s="235" t="s">
        <v>627</v>
      </c>
      <c r="F71" s="38" t="s">
        <v>733</v>
      </c>
    </row>
    <row r="72" spans="2:6" ht="14.25" customHeight="1">
      <c r="B72" s="10" t="s">
        <v>38</v>
      </c>
      <c r="C72" s="43" t="s">
        <v>734</v>
      </c>
      <c r="D72" s="38" t="s">
        <v>735</v>
      </c>
      <c r="E72" s="235" t="s">
        <v>627</v>
      </c>
      <c r="F72" s="38" t="s">
        <v>736</v>
      </c>
    </row>
    <row r="73" spans="2:6" ht="14.25" customHeight="1">
      <c r="B73" s="10" t="s">
        <v>38</v>
      </c>
      <c r="C73" s="43" t="s">
        <v>737</v>
      </c>
      <c r="D73" s="38" t="s">
        <v>738</v>
      </c>
      <c r="E73" s="235" t="s">
        <v>627</v>
      </c>
      <c r="F73" s="38" t="s">
        <v>739</v>
      </c>
    </row>
    <row r="74" spans="2:6" ht="14.25" customHeight="1">
      <c r="B74" s="10" t="s">
        <v>38</v>
      </c>
      <c r="C74" s="43" t="s">
        <v>740</v>
      </c>
      <c r="D74" s="38" t="s">
        <v>741</v>
      </c>
      <c r="E74" s="235" t="s">
        <v>627</v>
      </c>
      <c r="F74" s="38" t="s">
        <v>742</v>
      </c>
    </row>
    <row r="75" spans="2:6" ht="14.25" customHeight="1">
      <c r="B75" s="10" t="s">
        <v>38</v>
      </c>
      <c r="C75" s="43" t="s">
        <v>743</v>
      </c>
      <c r="D75" s="38" t="s">
        <v>744</v>
      </c>
      <c r="E75" s="235" t="s">
        <v>627</v>
      </c>
      <c r="F75" s="38" t="s">
        <v>745</v>
      </c>
    </row>
    <row r="76" spans="2:6" ht="14.25" customHeight="1">
      <c r="B76" s="35" t="s">
        <v>746</v>
      </c>
      <c r="C76" s="35" t="s">
        <v>747</v>
      </c>
      <c r="D76" s="45" t="s">
        <v>748</v>
      </c>
      <c r="E76" s="235" t="s">
        <v>627</v>
      </c>
      <c r="F76" s="45" t="s">
        <v>749</v>
      </c>
    </row>
    <row r="77" spans="2:6" ht="14.25" customHeight="1">
      <c r="B77" s="10" t="s">
        <v>38</v>
      </c>
      <c r="C77" s="43" t="s">
        <v>750</v>
      </c>
      <c r="D77" s="38" t="s">
        <v>751</v>
      </c>
      <c r="E77" s="235" t="s">
        <v>627</v>
      </c>
      <c r="F77" s="38" t="s">
        <v>752</v>
      </c>
    </row>
    <row r="78" spans="2:6" ht="14.25" customHeight="1">
      <c r="B78" s="10" t="s">
        <v>38</v>
      </c>
      <c r="C78" s="43" t="s">
        <v>753</v>
      </c>
      <c r="D78" s="38" t="s">
        <v>754</v>
      </c>
      <c r="E78" s="235" t="s">
        <v>627</v>
      </c>
      <c r="F78" s="38" t="s">
        <v>755</v>
      </c>
    </row>
    <row r="79" spans="2:6" ht="14.25" customHeight="1">
      <c r="B79" s="10" t="s">
        <v>38</v>
      </c>
      <c r="C79" s="43" t="s">
        <v>756</v>
      </c>
      <c r="D79" s="38" t="s">
        <v>757</v>
      </c>
      <c r="E79" s="235" t="s">
        <v>627</v>
      </c>
      <c r="F79" s="38" t="s">
        <v>758</v>
      </c>
    </row>
    <row r="80" spans="2:6" ht="14.25" customHeight="1">
      <c r="B80" s="10" t="s">
        <v>38</v>
      </c>
      <c r="C80" s="43" t="s">
        <v>759</v>
      </c>
      <c r="D80" s="38" t="s">
        <v>760</v>
      </c>
      <c r="E80" s="235" t="s">
        <v>627</v>
      </c>
      <c r="F80" s="38" t="s">
        <v>761</v>
      </c>
    </row>
    <row r="81" spans="2:6" ht="14.25" customHeight="1">
      <c r="B81" s="10" t="s">
        <v>38</v>
      </c>
      <c r="C81" s="43" t="s">
        <v>762</v>
      </c>
      <c r="D81" s="38" t="s">
        <v>763</v>
      </c>
      <c r="E81" s="235" t="s">
        <v>627</v>
      </c>
      <c r="F81" s="38" t="s">
        <v>764</v>
      </c>
    </row>
    <row r="82" spans="2:6" ht="14.25" customHeight="1">
      <c r="B82" s="10" t="s">
        <v>38</v>
      </c>
      <c r="C82" s="43" t="s">
        <v>765</v>
      </c>
      <c r="D82" s="38" t="s">
        <v>766</v>
      </c>
      <c r="E82" s="235" t="s">
        <v>627</v>
      </c>
      <c r="F82" s="38" t="s">
        <v>767</v>
      </c>
    </row>
    <row r="83" spans="2:6" ht="14.25" customHeight="1">
      <c r="B83" s="10" t="s">
        <v>38</v>
      </c>
      <c r="C83" s="43" t="s">
        <v>768</v>
      </c>
      <c r="D83" s="38" t="s">
        <v>769</v>
      </c>
      <c r="E83" s="235" t="s">
        <v>627</v>
      </c>
      <c r="F83" s="38" t="s">
        <v>770</v>
      </c>
    </row>
    <row r="84" spans="2:6" ht="14.25" customHeight="1">
      <c r="B84" s="35" t="s">
        <v>312</v>
      </c>
      <c r="C84" s="35" t="s">
        <v>771</v>
      </c>
      <c r="D84" s="45" t="s">
        <v>772</v>
      </c>
      <c r="E84" s="235" t="s">
        <v>627</v>
      </c>
      <c r="F84" s="45" t="s">
        <v>773</v>
      </c>
    </row>
    <row r="85" spans="2:6" ht="14.25" customHeight="1">
      <c r="B85" s="10" t="s">
        <v>38</v>
      </c>
      <c r="C85" s="43" t="s">
        <v>774</v>
      </c>
      <c r="D85" s="38" t="s">
        <v>775</v>
      </c>
      <c r="E85" s="235" t="s">
        <v>627</v>
      </c>
      <c r="F85" s="38" t="s">
        <v>776</v>
      </c>
    </row>
    <row r="86" spans="2:6" ht="14.25" customHeight="1">
      <c r="B86" s="10" t="s">
        <v>38</v>
      </c>
      <c r="C86" s="43" t="s">
        <v>777</v>
      </c>
      <c r="D86" s="38" t="s">
        <v>778</v>
      </c>
      <c r="E86" s="235" t="s">
        <v>627</v>
      </c>
      <c r="F86" s="38" t="s">
        <v>779</v>
      </c>
    </row>
    <row r="87" spans="2:6" ht="14.25" customHeight="1">
      <c r="B87" s="10" t="s">
        <v>38</v>
      </c>
      <c r="C87" s="43" t="s">
        <v>780</v>
      </c>
      <c r="D87" s="38" t="s">
        <v>781</v>
      </c>
      <c r="E87" s="235" t="s">
        <v>627</v>
      </c>
      <c r="F87" s="38" t="s">
        <v>782</v>
      </c>
    </row>
    <row r="88" spans="2:6" ht="14.25" customHeight="1">
      <c r="B88" s="10" t="s">
        <v>38</v>
      </c>
      <c r="C88" s="43" t="s">
        <v>783</v>
      </c>
      <c r="D88" s="38" t="s">
        <v>784</v>
      </c>
      <c r="E88" s="235" t="s">
        <v>627</v>
      </c>
      <c r="F88" s="38" t="s">
        <v>785</v>
      </c>
    </row>
    <row r="89" spans="2:6" ht="14.25" customHeight="1">
      <c r="B89" s="10" t="s">
        <v>38</v>
      </c>
      <c r="C89" s="43" t="s">
        <v>786</v>
      </c>
      <c r="D89" s="38" t="s">
        <v>787</v>
      </c>
      <c r="E89" s="235" t="s">
        <v>627</v>
      </c>
      <c r="F89" s="38" t="s">
        <v>788</v>
      </c>
    </row>
    <row r="90" spans="2:6" ht="14.25" customHeight="1">
      <c r="B90" s="244" t="s">
        <v>789</v>
      </c>
      <c r="C90" s="67" t="s">
        <v>790</v>
      </c>
      <c r="D90" s="246" t="s">
        <v>791</v>
      </c>
      <c r="E90" s="235" t="s">
        <v>627</v>
      </c>
      <c r="F90" s="35" t="s">
        <v>341</v>
      </c>
    </row>
    <row r="91" spans="2:6" ht="14.25" customHeight="1">
      <c r="B91" s="10" t="s">
        <v>38</v>
      </c>
      <c r="C91" s="38" t="s">
        <v>792</v>
      </c>
      <c r="D91" s="38" t="s">
        <v>793</v>
      </c>
      <c r="E91" s="235" t="s">
        <v>627</v>
      </c>
      <c r="F91" s="38" t="s">
        <v>794</v>
      </c>
    </row>
    <row r="92" spans="2:6" ht="14.25" customHeight="1">
      <c r="B92" s="10" t="s">
        <v>38</v>
      </c>
      <c r="C92" s="38" t="s">
        <v>795</v>
      </c>
      <c r="D92" s="38" t="s">
        <v>796</v>
      </c>
      <c r="E92" s="235" t="s">
        <v>627</v>
      </c>
      <c r="F92" s="38" t="s">
        <v>797</v>
      </c>
    </row>
    <row r="93" spans="2:6" ht="14.25" customHeight="1">
      <c r="B93" s="10" t="s">
        <v>38</v>
      </c>
      <c r="C93" s="38" t="s">
        <v>798</v>
      </c>
      <c r="D93" s="38" t="s">
        <v>799</v>
      </c>
      <c r="E93" s="235" t="s">
        <v>627</v>
      </c>
      <c r="F93" s="38" t="s">
        <v>353</v>
      </c>
    </row>
    <row r="94" spans="2:6" ht="14.25" customHeight="1">
      <c r="B94" s="10" t="s">
        <v>38</v>
      </c>
      <c r="C94" s="38" t="s">
        <v>800</v>
      </c>
      <c r="D94" s="38" t="s">
        <v>801</v>
      </c>
      <c r="E94" s="235" t="s">
        <v>627</v>
      </c>
      <c r="F94" s="38" t="s">
        <v>802</v>
      </c>
    </row>
    <row r="95" spans="2:6" ht="14.25" customHeight="1">
      <c r="B95" s="236" t="s">
        <v>38</v>
      </c>
      <c r="C95" s="38" t="s">
        <v>803</v>
      </c>
      <c r="D95" s="38" t="s">
        <v>804</v>
      </c>
      <c r="E95" s="235" t="s">
        <v>627</v>
      </c>
      <c r="F95" s="38" t="s">
        <v>805</v>
      </c>
    </row>
    <row r="96" spans="2:6" ht="14.25" customHeight="1">
      <c r="B96" s="236" t="s">
        <v>38</v>
      </c>
      <c r="C96" s="38" t="s">
        <v>806</v>
      </c>
      <c r="D96" s="38" t="s">
        <v>807</v>
      </c>
      <c r="E96" s="235" t="s">
        <v>627</v>
      </c>
      <c r="F96" s="38" t="s">
        <v>808</v>
      </c>
    </row>
    <row r="97" spans="2:6" ht="14.25" customHeight="1">
      <c r="B97" s="236" t="s">
        <v>38</v>
      </c>
      <c r="C97" s="38" t="s">
        <v>809</v>
      </c>
      <c r="D97" s="38" t="s">
        <v>810</v>
      </c>
      <c r="E97" s="235" t="s">
        <v>627</v>
      </c>
      <c r="F97" s="38" t="s">
        <v>811</v>
      </c>
    </row>
    <row r="98" spans="2:6" ht="42" customHeight="1">
      <c r="B98" s="236" t="s">
        <v>38</v>
      </c>
      <c r="C98" s="38" t="s">
        <v>812</v>
      </c>
      <c r="D98" s="38" t="s">
        <v>372</v>
      </c>
      <c r="E98" s="235" t="s">
        <v>627</v>
      </c>
      <c r="F98" s="38" t="s">
        <v>813</v>
      </c>
    </row>
    <row r="99" spans="2:6" ht="14.25" customHeight="1">
      <c r="B99" s="236" t="s">
        <v>38</v>
      </c>
      <c r="C99" s="38" t="s">
        <v>814</v>
      </c>
      <c r="D99" s="38" t="s">
        <v>815</v>
      </c>
      <c r="E99" s="235" t="s">
        <v>627</v>
      </c>
      <c r="F99" s="38" t="s">
        <v>816</v>
      </c>
    </row>
    <row r="100" spans="2:6" ht="14.25" customHeight="1">
      <c r="B100" s="247" t="s">
        <v>38</v>
      </c>
      <c r="C100" s="38" t="s">
        <v>817</v>
      </c>
      <c r="D100" s="38" t="s">
        <v>818</v>
      </c>
      <c r="E100" s="235" t="s">
        <v>627</v>
      </c>
      <c r="F100" s="38" t="s">
        <v>819</v>
      </c>
    </row>
    <row r="101" spans="2:6" ht="14.25" customHeight="1">
      <c r="B101" s="248" t="s">
        <v>38</v>
      </c>
      <c r="C101" s="38" t="s">
        <v>820</v>
      </c>
      <c r="D101" s="38" t="s">
        <v>821</v>
      </c>
      <c r="E101" s="235" t="s">
        <v>627</v>
      </c>
      <c r="F101" s="38" t="s">
        <v>822</v>
      </c>
    </row>
    <row r="102" spans="2:6" ht="14.25" customHeight="1">
      <c r="B102" s="238" t="s">
        <v>38</v>
      </c>
      <c r="C102" s="38" t="s">
        <v>823</v>
      </c>
      <c r="D102" s="38" t="s">
        <v>824</v>
      </c>
      <c r="E102" s="235" t="s">
        <v>627</v>
      </c>
      <c r="F102" s="38" t="s">
        <v>825</v>
      </c>
    </row>
    <row r="103" spans="2:6" ht="14.25" customHeight="1">
      <c r="B103" s="236" t="s">
        <v>38</v>
      </c>
      <c r="C103" s="43" t="s">
        <v>826</v>
      </c>
      <c r="D103" s="38" t="s">
        <v>827</v>
      </c>
      <c r="E103" s="235" t="s">
        <v>627</v>
      </c>
      <c r="F103" s="249"/>
    </row>
    <row r="104" spans="2:6" ht="14.25" customHeight="1">
      <c r="B104" s="225" t="s">
        <v>828</v>
      </c>
      <c r="C104" s="226" t="s">
        <v>829</v>
      </c>
      <c r="D104" s="250" t="s">
        <v>830</v>
      </c>
      <c r="E104" s="235" t="s">
        <v>627</v>
      </c>
      <c r="F104" s="45" t="s">
        <v>831</v>
      </c>
    </row>
    <row r="105" spans="2:6" ht="14.25" customHeight="1">
      <c r="B105" s="10" t="s">
        <v>38</v>
      </c>
      <c r="C105" s="43" t="s">
        <v>832</v>
      </c>
      <c r="D105" s="38" t="s">
        <v>833</v>
      </c>
      <c r="E105" s="235" t="s">
        <v>627</v>
      </c>
      <c r="F105" s="38" t="s">
        <v>834</v>
      </c>
    </row>
    <row r="106" spans="2:6" ht="14.25" customHeight="1">
      <c r="B106" s="10" t="s">
        <v>38</v>
      </c>
      <c r="C106" s="43" t="s">
        <v>835</v>
      </c>
      <c r="D106" s="38" t="s">
        <v>836</v>
      </c>
      <c r="E106" s="235" t="s">
        <v>627</v>
      </c>
      <c r="F106" s="38" t="s">
        <v>837</v>
      </c>
    </row>
    <row r="107" spans="2:6" ht="14.25" customHeight="1">
      <c r="B107" s="10" t="s">
        <v>38</v>
      </c>
      <c r="C107" s="43" t="s">
        <v>838</v>
      </c>
      <c r="D107" s="38" t="s">
        <v>839</v>
      </c>
      <c r="E107" s="235" t="s">
        <v>627</v>
      </c>
      <c r="F107" s="38" t="s">
        <v>840</v>
      </c>
    </row>
    <row r="108" spans="2:6" ht="14.25" customHeight="1">
      <c r="B108" s="10" t="s">
        <v>38</v>
      </c>
      <c r="C108" s="43" t="s">
        <v>841</v>
      </c>
      <c r="D108" s="38" t="s">
        <v>842</v>
      </c>
      <c r="E108" s="235" t="s">
        <v>627</v>
      </c>
      <c r="F108" s="38" t="s">
        <v>843</v>
      </c>
    </row>
    <row r="109" spans="2:6" ht="14.25" customHeight="1">
      <c r="B109" s="10" t="s">
        <v>38</v>
      </c>
      <c r="C109" s="43" t="s">
        <v>844</v>
      </c>
      <c r="D109" s="38" t="s">
        <v>845</v>
      </c>
      <c r="E109" s="235" t="s">
        <v>627</v>
      </c>
      <c r="F109" s="38" t="s">
        <v>846</v>
      </c>
    </row>
    <row r="110" spans="2:6" ht="14.25" customHeight="1">
      <c r="B110" s="10" t="s">
        <v>38</v>
      </c>
      <c r="C110" s="43" t="s">
        <v>847</v>
      </c>
      <c r="D110" s="38" t="s">
        <v>848</v>
      </c>
      <c r="E110" s="235" t="s">
        <v>627</v>
      </c>
      <c r="F110" s="38" t="s">
        <v>849</v>
      </c>
    </row>
    <row r="111" spans="2:6" ht="14.25" customHeight="1">
      <c r="B111" s="10" t="s">
        <v>38</v>
      </c>
      <c r="C111" s="43" t="s">
        <v>850</v>
      </c>
      <c r="D111" s="38" t="s">
        <v>851</v>
      </c>
      <c r="E111" s="235" t="s">
        <v>627</v>
      </c>
      <c r="F111" s="38" t="s">
        <v>852</v>
      </c>
    </row>
    <row r="112" spans="2:6" ht="14.25" customHeight="1">
      <c r="B112" s="10" t="s">
        <v>38</v>
      </c>
      <c r="C112" s="38" t="s">
        <v>853</v>
      </c>
      <c r="D112" s="38" t="s">
        <v>854</v>
      </c>
      <c r="E112" s="235" t="s">
        <v>627</v>
      </c>
      <c r="F112" s="38" t="s">
        <v>855</v>
      </c>
    </row>
    <row r="113" spans="2:6" ht="14.25" customHeight="1">
      <c r="B113" s="10" t="s">
        <v>38</v>
      </c>
      <c r="C113" s="43" t="s">
        <v>856</v>
      </c>
      <c r="D113" s="38" t="s">
        <v>857</v>
      </c>
      <c r="E113" s="235" t="s">
        <v>627</v>
      </c>
      <c r="F113" s="38" t="s">
        <v>858</v>
      </c>
    </row>
    <row r="114" spans="2:6" ht="14.25" customHeight="1">
      <c r="B114" s="10" t="s">
        <v>38</v>
      </c>
      <c r="C114" s="43" t="s">
        <v>859</v>
      </c>
      <c r="D114" s="38" t="s">
        <v>860</v>
      </c>
      <c r="E114" s="235" t="s">
        <v>627</v>
      </c>
      <c r="F114" s="38" t="s">
        <v>861</v>
      </c>
    </row>
    <row r="115" spans="2:6" ht="14.25" customHeight="1">
      <c r="B115" s="10" t="s">
        <v>38</v>
      </c>
      <c r="C115" s="43" t="s">
        <v>862</v>
      </c>
      <c r="D115" s="38" t="s">
        <v>863</v>
      </c>
      <c r="E115" s="235" t="s">
        <v>627</v>
      </c>
      <c r="F115" s="38" t="s">
        <v>864</v>
      </c>
    </row>
    <row r="116" spans="2:6" ht="14.25" customHeight="1">
      <c r="B116" s="10" t="s">
        <v>38</v>
      </c>
      <c r="C116" s="43" t="s">
        <v>865</v>
      </c>
      <c r="D116" s="38" t="s">
        <v>866</v>
      </c>
      <c r="E116" s="235" t="s">
        <v>627</v>
      </c>
      <c r="F116" s="38" t="s">
        <v>867</v>
      </c>
    </row>
    <row r="117" spans="2:6" ht="14.25" customHeight="1">
      <c r="B117" s="10" t="s">
        <v>38</v>
      </c>
      <c r="C117" s="43" t="s">
        <v>868</v>
      </c>
      <c r="D117" s="38" t="s">
        <v>869</v>
      </c>
      <c r="E117" s="235" t="s">
        <v>627</v>
      </c>
      <c r="F117" s="38" t="s">
        <v>870</v>
      </c>
    </row>
    <row r="118" spans="2:6" ht="14.25" customHeight="1">
      <c r="B118" s="10" t="s">
        <v>38</v>
      </c>
      <c r="C118" s="43" t="s">
        <v>871</v>
      </c>
      <c r="D118" s="38" t="s">
        <v>872</v>
      </c>
      <c r="E118" s="235" t="s">
        <v>627</v>
      </c>
      <c r="F118" s="38" t="s">
        <v>873</v>
      </c>
    </row>
    <row r="119" spans="2:6" ht="14.25" customHeight="1">
      <c r="B119" s="10" t="s">
        <v>38</v>
      </c>
      <c r="C119" s="43" t="s">
        <v>874</v>
      </c>
      <c r="D119" s="38" t="s">
        <v>875</v>
      </c>
      <c r="E119" s="235" t="s">
        <v>627</v>
      </c>
      <c r="F119" s="38" t="s">
        <v>876</v>
      </c>
    </row>
    <row r="120" spans="2:6" ht="42" customHeight="1">
      <c r="B120" s="10" t="s">
        <v>38</v>
      </c>
      <c r="C120" s="43" t="s">
        <v>877</v>
      </c>
      <c r="D120" s="38" t="s">
        <v>878</v>
      </c>
      <c r="E120" s="235" t="s">
        <v>627</v>
      </c>
      <c r="F120" s="38" t="s">
        <v>879</v>
      </c>
    </row>
    <row r="121" spans="2:6" ht="14.25" customHeight="1">
      <c r="B121" s="10" t="s">
        <v>38</v>
      </c>
      <c r="C121" s="43" t="s">
        <v>880</v>
      </c>
      <c r="D121" s="38" t="s">
        <v>881</v>
      </c>
      <c r="E121" s="235" t="s">
        <v>627</v>
      </c>
      <c r="F121" s="38" t="s">
        <v>882</v>
      </c>
    </row>
    <row r="122" spans="2:6" ht="14.25" customHeight="1"/>
    <row r="123" spans="2:6" ht="14.25" customHeight="1"/>
    <row r="124" spans="2:6" ht="14.25" customHeight="1"/>
    <row r="125" spans="2:6" ht="14.25" customHeight="1"/>
    <row r="126" spans="2:6" ht="14.25" customHeight="1"/>
    <row r="127" spans="2:6" ht="14.25" customHeight="1"/>
    <row r="128" spans="2:6"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7">
    <mergeCell ref="E32:E33"/>
    <mergeCell ref="E4:S4"/>
    <mergeCell ref="E5:S5"/>
    <mergeCell ref="E6:S6"/>
    <mergeCell ref="E7:S7"/>
    <mergeCell ref="G12:W12"/>
    <mergeCell ref="W32:X32"/>
    <mergeCell ref="W33:X33"/>
    <mergeCell ref="T13:W13"/>
    <mergeCell ref="X13:X14"/>
    <mergeCell ref="W24:X24"/>
    <mergeCell ref="S28:V28"/>
    <mergeCell ref="W28:X29"/>
    <mergeCell ref="W30:X30"/>
    <mergeCell ref="W31:X31"/>
    <mergeCell ref="J24:O24"/>
    <mergeCell ref="G28:J28"/>
    <mergeCell ref="K28:N28"/>
    <mergeCell ref="O28:R28"/>
    <mergeCell ref="E30:E31"/>
    <mergeCell ref="D13:F13"/>
    <mergeCell ref="G13:K13"/>
    <mergeCell ref="B16:F16"/>
    <mergeCell ref="L13:O13"/>
    <mergeCell ref="P13:S13"/>
    <mergeCell ref="B13:B14"/>
    <mergeCell ref="C13:C14"/>
  </mergeCells>
  <conditionalFormatting sqref="G30:J33">
    <cfRule type="containsBlanks" dxfId="15" priority="1">
      <formula>LEN(TRIM(G30))=0</formula>
    </cfRule>
  </conditionalFormatting>
  <conditionalFormatting sqref="H16:K20">
    <cfRule type="containsBlanks" dxfId="14" priority="2">
      <formula>LEN(TRIM(H16))=0</formula>
    </cfRule>
  </conditionalFormatting>
  <conditionalFormatting sqref="H15:W15">
    <cfRule type="cellIs" dxfId="13" priority="3" operator="equal">
      <formula>"NO DISPONIBLE"</formula>
    </cfRule>
  </conditionalFormatting>
  <conditionalFormatting sqref="K30:N33">
    <cfRule type="containsBlanks" dxfId="12" priority="4">
      <formula>LEN(TRIM(K30))=0</formula>
    </cfRule>
  </conditionalFormatting>
  <conditionalFormatting sqref="L16:O20">
    <cfRule type="containsBlanks" dxfId="11" priority="5">
      <formula>LEN(TRIM(L16))=0</formula>
    </cfRule>
  </conditionalFormatting>
  <conditionalFormatting sqref="O30:V33">
    <cfRule type="cellIs" dxfId="10" priority="6" operator="equal">
      <formula>"NO APLICA"</formula>
    </cfRule>
  </conditionalFormatting>
  <conditionalFormatting sqref="O30:V33">
    <cfRule type="cellIs" dxfId="9" priority="7" operator="between">
      <formula>0.7</formula>
      <formula>1.2</formula>
    </cfRule>
  </conditionalFormatting>
  <conditionalFormatting sqref="O30:V33">
    <cfRule type="cellIs" dxfId="8" priority="8" operator="between">
      <formula>0.5</formula>
      <formula>0.7</formula>
    </cfRule>
  </conditionalFormatting>
  <conditionalFormatting sqref="O30:V33">
    <cfRule type="cellIs" dxfId="7" priority="9" operator="lessThan">
      <formula>0.5</formula>
    </cfRule>
  </conditionalFormatting>
  <conditionalFormatting sqref="O30:V33">
    <cfRule type="cellIs" dxfId="6" priority="10" operator="greaterThan">
      <formula>1.2</formula>
    </cfRule>
  </conditionalFormatting>
  <conditionalFormatting sqref="P16:S16">
    <cfRule type="cellIs" dxfId="5" priority="11" stopIfTrue="1" operator="equal">
      <formula>"100%"</formula>
    </cfRule>
  </conditionalFormatting>
  <conditionalFormatting sqref="P16:S16">
    <cfRule type="cellIs" dxfId="4" priority="12" stopIfTrue="1" operator="lessThan">
      <formula>0.5</formula>
    </cfRule>
  </conditionalFormatting>
  <conditionalFormatting sqref="P16:S16">
    <cfRule type="cellIs" dxfId="3" priority="13" stopIfTrue="1" operator="between">
      <formula>0.5</formula>
      <formula>0.7</formula>
    </cfRule>
  </conditionalFormatting>
  <conditionalFormatting sqref="P16:S16">
    <cfRule type="cellIs" dxfId="2" priority="14" stopIfTrue="1" operator="between">
      <formula>0.7</formula>
      <formula>1.2</formula>
    </cfRule>
  </conditionalFormatting>
  <conditionalFormatting sqref="P16:S16">
    <cfRule type="cellIs" dxfId="1" priority="15" stopIfTrue="1" operator="greaterThanOrEqual">
      <formula>1.2</formula>
    </cfRule>
  </conditionalFormatting>
  <conditionalFormatting sqref="P16:S16">
    <cfRule type="containsBlanks" dxfId="0" priority="16" stopIfTrue="1">
      <formula>LEN(TRIM(P16))=0</formula>
    </cfRule>
  </conditionalFormatting>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heetViews>
  <sheetFormatPr baseColWidth="10" defaultColWidth="14.453125" defaultRowHeight="15" customHeight="1"/>
  <cols>
    <col min="1" max="1" width="20.26953125" customWidth="1"/>
    <col min="2" max="2" width="34.7265625" customWidth="1"/>
    <col min="3" max="26" width="11.453125" customWidth="1"/>
  </cols>
  <sheetData>
    <row r="1" spans="1:2" ht="14.25" customHeight="1">
      <c r="A1" s="33" t="s">
        <v>883</v>
      </c>
    </row>
    <row r="2" spans="1:2" ht="14.25" customHeight="1"/>
    <row r="3" spans="1:2" ht="120" customHeight="1">
      <c r="A3" s="309" t="s">
        <v>884</v>
      </c>
      <c r="B3" s="295"/>
    </row>
    <row r="4" spans="1:2" ht="14.25" customHeight="1"/>
    <row r="5" spans="1:2" ht="14.25" customHeight="1">
      <c r="A5" s="251"/>
      <c r="B5" s="252" t="s">
        <v>885</v>
      </c>
    </row>
    <row r="6" spans="1:2" ht="14.25" customHeight="1">
      <c r="A6" s="253"/>
      <c r="B6" s="252" t="s">
        <v>886</v>
      </c>
    </row>
    <row r="7" spans="1:2" ht="14.25" customHeight="1"/>
    <row r="8" spans="1:2" ht="14.25" customHeight="1"/>
    <row r="9" spans="1:2" ht="14.25" customHeight="1"/>
    <row r="10" spans="1:2" ht="14.25" customHeight="1"/>
    <row r="11" spans="1:2" ht="14.25" customHeight="1"/>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3:B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SEGUIMIENTO 2025</vt:lpstr>
      <vt:lpstr>Hoja 1</vt:lpstr>
      <vt:lpstr>Hoja1</vt:lpstr>
      <vt:lpstr>SEGUIMIENTO 2026</vt:lpstr>
      <vt:lpstr>SEGUIMIENTO 2027</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DPM</dc:creator>
  <cp:lastModifiedBy>Lluvia Lisseth Castillo</cp:lastModifiedBy>
  <dcterms:created xsi:type="dcterms:W3CDTF">2021-02-22T21:43:21Z</dcterms:created>
  <dcterms:modified xsi:type="dcterms:W3CDTF">2026-01-14T15:24:23Z</dcterms:modified>
</cp:coreProperties>
</file>