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15" documentId="13_ncr:1_{95B78F52-CB11-44F5-B919-D50101069F7F}" xr6:coauthVersionLast="47" xr6:coauthVersionMax="47" xr10:uidLastSave="{78F35763-7F26-4056-BEDE-4E8ACC0F8B61}"/>
  <bookViews>
    <workbookView xWindow="-120" yWindow="-120" windowWidth="29040" windowHeight="15840" xr2:uid="{00000000-000D-0000-FFFF-FFFF00000000}"/>
  </bookViews>
  <sheets>
    <sheet name="CEDULA EJE 3 T1" sheetId="6" r:id="rId1"/>
  </sheets>
  <definedNames>
    <definedName name="_xlnm.Print_Area" localSheetId="0">'CEDULA EJE 3 T1'!$D$3:$R$64</definedName>
    <definedName name="_xlnm.Print_Titles" localSheetId="0">'CEDULA EJE 3 T1'!$3:$12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6" l="1"/>
  <c r="O23" i="6"/>
  <c r="O17" i="6"/>
  <c r="N17" i="6"/>
  <c r="N13" i="6" l="1"/>
  <c r="N19" i="6" l="1"/>
  <c r="N21" i="6"/>
  <c r="N23" i="6"/>
  <c r="N25" i="6"/>
  <c r="N27" i="6"/>
  <c r="N29" i="6"/>
  <c r="N31" i="6"/>
  <c r="N33" i="6"/>
  <c r="N35" i="6"/>
  <c r="N37" i="6"/>
  <c r="N39" i="6"/>
  <c r="N41" i="6"/>
  <c r="N43" i="6"/>
  <c r="N45" i="6"/>
  <c r="N47" i="6"/>
  <c r="N49" i="6"/>
  <c r="N51" i="6"/>
  <c r="N53" i="6"/>
  <c r="N55" i="6"/>
  <c r="N15" i="6"/>
  <c r="O25" i="6"/>
  <c r="O27" i="6"/>
  <c r="O29" i="6"/>
  <c r="O31" i="6"/>
  <c r="O33" i="6"/>
  <c r="O35" i="6"/>
  <c r="O37" i="6"/>
  <c r="O39" i="6"/>
  <c r="O41" i="6"/>
  <c r="O43" i="6"/>
  <c r="O45" i="6"/>
  <c r="O47" i="6"/>
  <c r="O49" i="6"/>
  <c r="O51" i="6"/>
  <c r="O53" i="6"/>
  <c r="O55" i="6"/>
  <c r="O21" i="6"/>
  <c r="O15" i="6"/>
  <c r="O13" i="6"/>
</calcChain>
</file>

<file path=xl/sharedStrings.xml><?xml version="1.0" encoding="utf-8"?>
<sst xmlns="http://schemas.openxmlformats.org/spreadsheetml/2006/main" count="157" uniqueCount="98">
  <si>
    <t>CÉDULA DE AVANCE DE CUMPLIMIENTO DE LOS OBJETIVOS Y METAS</t>
  </si>
  <si>
    <t>MUNICIPIO DE BENITO JUÁREZ QUINTANA ROO</t>
  </si>
  <si>
    <t>PERÍODO QUE SE INFORMA: DEL 1 DE ENERO AL 31 DE DICIEMBRE 2024</t>
  </si>
  <si>
    <t xml:space="preserve">PROGRAMA PRESUPUESTARIO ANUAL: </t>
  </si>
  <si>
    <t>E-PPA:3.4. PROGRAMA DE RECOLECCIÓN, TRASLADO Y DISPOSICIÓN FINAL DE RESIDUOS SÓLIDOS URBANOS</t>
  </si>
  <si>
    <t>NIVEL MIR CON RESUMEN
 NARRATIVO</t>
  </si>
  <si>
    <t>NOMBRE DEL
 INDICADOR</t>
  </si>
  <si>
    <t>SENTIDO DEL INDICADOR 
(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</si>
  <si>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</si>
  <si>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</si>
  <si>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</si>
  <si>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</si>
  <si>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</si>
  <si>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</si>
  <si>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</si>
  <si>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</si>
  <si>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</si>
  <si>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</si>
  <si>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</si>
  <si>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</si>
  <si>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</si>
  <si>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F. 3.4  Contribuir a garantizar la preservación de la riqueza natural única que tiene nuestro municipio mediante un crecimiento ordenado, sostenible y con responsabilidad compartida mediante servicio de recolección y disposición final de los Residuos Sólidos Urbanos en el Municipio de Benito Juárez, fomentando la responsabilidad social, para la protección del medio ambiente.</t>
  </si>
  <si>
    <r>
      <rPr>
        <b/>
        <sz val="11"/>
        <color theme="1"/>
        <rFont val="Calibri"/>
        <family val="2"/>
        <scheme val="minor"/>
      </rPr>
      <t>IMSMA:</t>
    </r>
    <r>
      <rPr>
        <sz val="11"/>
        <color theme="1"/>
        <rFont val="Calibri"/>
        <family val="2"/>
        <scheme val="minor"/>
      </rPr>
      <t xml:space="preserve"> Índice del Manejo Sustentable del Medio Ambiente. </t>
    </r>
  </si>
  <si>
    <t>Descendente</t>
  </si>
  <si>
    <t>Anual</t>
  </si>
  <si>
    <t>NO</t>
  </si>
  <si>
    <t>La posición ocupada en el primer trimestre del 2024 es la posición ocupada en 2023 debido a que aún no se publica la información 2024.
El avance trimestral y anual son los mismos debido a que es un indicador no acumulativo.
El valor de 27.78% indica que la posición de la ciudad empeoró en 27.78% al estar en la posición 23 cuando se pera llegar a la posición 18 cuando menos.</t>
  </si>
  <si>
    <t>P. 3.4.1  Mejorar la calidad del servicio de recolección y Disposición Final de los residuos sólidos urbanos para la protección del medio ambiente</t>
  </si>
  <si>
    <t>RSUG (t,t-1) = Tasa de variación de los Residuos Sólidos Urbanos que se generan mensualmente e ingresan al relleno sanitario, parcela 175</t>
  </si>
  <si>
    <t xml:space="preserve">Ascendente </t>
  </si>
  <si>
    <t>Trimestral</t>
  </si>
  <si>
    <t>SI</t>
  </si>
  <si>
    <r>
      <rPr>
        <b/>
        <sz val="11"/>
        <rFont val="Calibri"/>
        <family val="2"/>
        <scheme val="minor"/>
      </rPr>
      <t>Meta trimestral:</t>
    </r>
    <r>
      <rPr>
        <sz val="11"/>
        <rFont val="Calibri"/>
        <family val="2"/>
        <scheme val="minor"/>
      </rPr>
      <t xml:space="preserve"> Se ingresaron 143,869 toneladas de residuos  sólidos urbanos ingresados  en  la parcela 175 de las 115,451 toneladas proyectadas, teniendo un 124.61%  de avance en el Cuarto Trimestre 2024.
</t>
    </r>
    <r>
      <rPr>
        <b/>
        <sz val="11"/>
        <rFont val="Calibri"/>
        <family val="2"/>
        <scheme val="minor"/>
      </rPr>
      <t xml:space="preserve">Meta Anual: </t>
    </r>
    <r>
      <rPr>
        <sz val="11"/>
        <rFont val="Calibri"/>
        <family val="2"/>
        <scheme val="minor"/>
      </rPr>
      <t>Se ingresaron 482484 toneladas de residuos sólidos urbanos en la parcela 175, de las 449,832 toneladas programadas en todo al año 2024, teniendo un avance anual  de107.26%.</t>
    </r>
  </si>
  <si>
    <t>C. 3.4.1.1 Verificación de la recolección de Residuos Sólidos Urbanos en el municipio de Benito Juárez realizada</t>
  </si>
  <si>
    <t>PRSU: Porcentaje de verificaciones de la recolección de RSU realizadas.</t>
  </si>
  <si>
    <t>Ascendente</t>
  </si>
  <si>
    <r>
      <rPr>
        <b/>
        <sz val="11"/>
        <rFont val="Calibri"/>
        <family val="2"/>
        <scheme val="minor"/>
      </rPr>
      <t>Meta Trimestral:</t>
    </r>
    <r>
      <rPr>
        <sz val="11"/>
        <rFont val="Calibri"/>
        <family val="2"/>
        <scheme val="minor"/>
      </rPr>
      <t xml:space="preserve"> Se realizaron 550 verificaciones de la recolección de residuos sólidos en el Municipio de Benito Juárez, de las 550 que estaban programadas, teniendo el 100% de avance en el Cuarto Trimestre 2024.                                                                                                                                                         </t>
    </r>
    <r>
      <rPr>
        <b/>
        <sz val="11"/>
        <rFont val="Calibri"/>
        <family val="2"/>
        <scheme val="minor"/>
      </rPr>
      <t>Meta Anual:</t>
    </r>
    <r>
      <rPr>
        <sz val="11"/>
        <rFont val="Calibri"/>
        <family val="2"/>
        <scheme val="minor"/>
      </rPr>
      <t xml:space="preserve"> Se realizaron 2200 verificaciones de la recolección de residuos sólidos en el Municipio de Benito Juárez, de las programadas de las 2,200 que estaban programadas durante todo el 2024 .con un avance anual acumulado de 100%.</t>
    </r>
  </si>
  <si>
    <t>A. 3.4.1.1.1 Supervisar rutas de recolección de los Residuos Sólidos Urbanos.</t>
  </si>
  <si>
    <r>
      <rPr>
        <b/>
        <sz val="11"/>
        <color theme="1"/>
        <rFont val="Calibri"/>
        <family val="2"/>
        <scheme val="minor"/>
      </rPr>
      <t xml:space="preserve">PRS: </t>
    </r>
    <r>
      <rPr>
        <sz val="11"/>
        <color theme="1"/>
        <rFont val="Calibri"/>
        <family val="2"/>
        <scheme val="minor"/>
      </rPr>
      <t xml:space="preserve">Porcentaje de rutas de recolección de RSU supervisadas </t>
    </r>
  </si>
  <si>
    <r>
      <t xml:space="preserve">Meta Trimestral: </t>
    </r>
    <r>
      <rPr>
        <sz val="11"/>
        <rFont val="Calibri"/>
        <family val="2"/>
        <scheme val="minor"/>
      </rPr>
      <t xml:space="preserve">Se realizaron 10396 supervisiones de rutas de recolección de los residuos sólidos urbanos, de las 10396 que estaban programadas, con un avance de  el 100%  en el  Cuarto Trimestre 2024.             </t>
    </r>
    <r>
      <rPr>
        <b/>
        <sz val="11"/>
        <rFont val="Calibri"/>
        <family val="2"/>
        <scheme val="minor"/>
      </rPr>
      <t xml:space="preserve">                                                                                                                                                               Meta Anual:</t>
    </r>
    <r>
      <rPr>
        <sz val="11"/>
        <rFont val="Calibri"/>
        <family val="2"/>
        <scheme val="minor"/>
      </rPr>
      <t xml:space="preserve"> Se realizaron 41245 supervisiones de rutas de recolección de los residuos sólidos , de las 41245 programadas en todo el 2024, con un avance anual acumulado del 100%.</t>
    </r>
  </si>
  <si>
    <t>A. 3.4.1.1.2. Atender quejas ciudadanas respecto a la recolección de RSU con el propósito de mejorar el servicio.</t>
  </si>
  <si>
    <r>
      <rPr>
        <b/>
        <sz val="11"/>
        <color theme="1"/>
        <rFont val="Calibri"/>
        <family val="2"/>
        <scheme val="minor"/>
      </rPr>
      <t xml:space="preserve">PQCA: </t>
    </r>
    <r>
      <rPr>
        <sz val="11"/>
        <color theme="1"/>
        <rFont val="Calibri"/>
        <family val="2"/>
        <scheme val="minor"/>
      </rPr>
      <t>Porcentaje de quejas ciudadanas atendidas.</t>
    </r>
  </si>
  <si>
    <r>
      <rPr>
        <b/>
        <sz val="11"/>
        <rFont val="Calibri"/>
        <family val="2"/>
        <scheme val="minor"/>
      </rPr>
      <t xml:space="preserve">Meta Trimestral: </t>
    </r>
    <r>
      <rPr>
        <sz val="11"/>
        <rFont val="Calibri"/>
        <family val="2"/>
        <scheme val="minor"/>
      </rPr>
      <t xml:space="preserve">Se recibieron 78 quejas  ciudadanas, de las 135 que estaban programadas con un avance 57.78% en el  Cuarto Trimestre 2024.                                                                                                                          </t>
    </r>
    <r>
      <rPr>
        <b/>
        <sz val="11"/>
        <rFont val="Calibri"/>
        <family val="2"/>
        <scheme val="minor"/>
      </rPr>
      <t>Meta Anual:</t>
    </r>
    <r>
      <rPr>
        <sz val="11"/>
        <rFont val="Calibri"/>
        <family val="2"/>
        <scheme val="minor"/>
      </rPr>
      <t xml:space="preserve"> Se registraron 906 quejas ciudadanas, de las 770 estimadas en todo el 2024 con un avance anual acumulado del 117.66%.                                                                                        </t>
    </r>
    <r>
      <rPr>
        <b/>
        <sz val="11"/>
        <color theme="1"/>
        <rFont val="Calibri"/>
        <family val="2"/>
        <scheme val="minor"/>
      </rPr>
      <t>Nota:</t>
    </r>
    <r>
      <rPr>
        <sz val="11"/>
        <color theme="1"/>
        <rFont val="Calibri"/>
        <family val="2"/>
        <scheme val="minor"/>
      </rPr>
      <t xml:space="preserve"> Debido a la gran cantidad de fenómenos meteorológicos registrados este año, se registró un aumento en las quejas ciudadanas por la recolección de residuos, superando la meta programada para 2024.</t>
    </r>
  </si>
  <si>
    <t xml:space="preserve">A.3.4.1.1.3.  Identificación y limpieza  de tiraderos clandestinos </t>
  </si>
  <si>
    <r>
      <rPr>
        <b/>
        <sz val="11"/>
        <color theme="1"/>
        <rFont val="Calibri"/>
        <family val="2"/>
        <scheme val="minor"/>
      </rPr>
      <t xml:space="preserve">PBCC: </t>
    </r>
    <r>
      <rPr>
        <sz val="11"/>
        <color theme="1"/>
        <rFont val="Calibri"/>
        <family val="2"/>
        <scheme val="minor"/>
      </rPr>
      <t>Porcentaje de basureros clandestinos clausurados.</t>
    </r>
  </si>
  <si>
    <r>
      <rPr>
        <b/>
        <sz val="11"/>
        <color theme="1"/>
        <rFont val="Calibri"/>
        <family val="2"/>
        <scheme val="minor"/>
      </rPr>
      <t>Meta Trimestral:</t>
    </r>
    <r>
      <rPr>
        <sz val="11"/>
        <color theme="1"/>
        <rFont val="Calibri"/>
        <family val="2"/>
        <scheme val="minor"/>
      </rPr>
      <t xml:space="preserve"> Se limpiaron </t>
    </r>
    <r>
      <rPr>
        <sz val="11"/>
        <rFont val="Calibri"/>
        <family val="2"/>
        <scheme val="minor"/>
      </rPr>
      <t>208</t>
    </r>
    <r>
      <rPr>
        <sz val="11"/>
        <color theme="1"/>
        <rFont val="Calibri"/>
        <family val="2"/>
        <scheme val="minor"/>
      </rPr>
      <t xml:space="preserve">  basureros clandestinos, de las 130 que estaban programadas, teniendo el </t>
    </r>
    <r>
      <rPr>
        <sz val="11"/>
        <rFont val="Calibri"/>
        <family val="2"/>
        <scheme val="minor"/>
      </rPr>
      <t>160</t>
    </r>
    <r>
      <rPr>
        <sz val="11"/>
        <color theme="1"/>
        <rFont val="Calibri"/>
        <family val="2"/>
        <scheme val="minor"/>
      </rPr>
      <t xml:space="preserve">% de avance en el Cuarto Trimestre 2024.     </t>
    </r>
    <r>
      <rPr>
        <sz val="11"/>
        <color rgb="FFFF0000"/>
        <rFont val="Calibri"/>
        <family val="2"/>
        <scheme val="minor"/>
      </rPr>
      <t xml:space="preserve">                                                                                                                                                                        </t>
    </r>
    <r>
      <rPr>
        <b/>
        <sz val="11"/>
        <color theme="1"/>
        <rFont val="Calibri"/>
        <family val="2"/>
        <scheme val="minor"/>
      </rPr>
      <t xml:space="preserve">Meta Anual: </t>
    </r>
    <r>
      <rPr>
        <sz val="11"/>
        <color theme="1"/>
        <rFont val="Calibri"/>
        <family val="2"/>
        <scheme val="minor"/>
      </rPr>
      <t xml:space="preserve">Se limpiaron </t>
    </r>
    <r>
      <rPr>
        <sz val="11"/>
        <rFont val="Calibri"/>
        <family val="2"/>
        <scheme val="minor"/>
      </rPr>
      <t>720</t>
    </r>
    <r>
      <rPr>
        <sz val="11"/>
        <color rgb="FFFF0000"/>
        <rFont val="Calibri"/>
        <family val="2"/>
        <scheme val="minor"/>
      </rPr>
      <t xml:space="preserve"> </t>
    </r>
    <r>
      <rPr>
        <sz val="11"/>
        <color theme="1"/>
        <rFont val="Calibri"/>
        <family val="2"/>
        <scheme val="minor"/>
      </rPr>
      <t>basureros clandestinos de las</t>
    </r>
    <r>
      <rPr>
        <sz val="11"/>
        <color rgb="FFFF0000"/>
        <rFont val="Calibri"/>
        <family val="2"/>
        <scheme val="minor"/>
      </rPr>
      <t xml:space="preserve"> </t>
    </r>
    <r>
      <rPr>
        <sz val="11"/>
        <rFont val="Calibri"/>
        <family val="2"/>
        <scheme val="minor"/>
      </rPr>
      <t xml:space="preserve">645 programadas en todo el 2024, con un avance anual acumulado del 111.63%.         </t>
    </r>
    <r>
      <rPr>
        <sz val="11"/>
        <rFont val="Arial"/>
        <family val="2"/>
      </rPr>
      <t xml:space="preserve">      </t>
    </r>
    <r>
      <rPr>
        <sz val="11"/>
        <color rgb="FFFF0000"/>
        <rFont val="Arial"/>
        <family val="2"/>
      </rPr>
      <t xml:space="preserve">    </t>
    </r>
  </si>
  <si>
    <t>A. 3.4.1.1.4 Supervisar el  servicio de barrido mecánico y manual de calles y avenidas realizadas.</t>
  </si>
  <si>
    <r>
      <rPr>
        <b/>
        <sz val="11"/>
        <color indexed="8"/>
        <rFont val="Arial"/>
        <family val="2"/>
      </rPr>
      <t>PSBMM:</t>
    </r>
    <r>
      <rPr>
        <sz val="11"/>
        <color indexed="8"/>
        <rFont val="Arial"/>
        <family val="2"/>
      </rPr>
      <t xml:space="preserve"> </t>
    </r>
    <r>
      <rPr>
        <sz val="11"/>
        <color rgb="FF000000"/>
        <rFont val="Arial"/>
        <family val="2"/>
      </rPr>
      <t xml:space="preserve">Porcentaje de supervisión del de barrido   mecánico y manuales </t>
    </r>
  </si>
  <si>
    <r>
      <rPr>
        <b/>
        <sz val="11"/>
        <rFont val="Calibri"/>
        <family val="2"/>
        <scheme val="minor"/>
      </rPr>
      <t>Meta Trimestral:</t>
    </r>
    <r>
      <rPr>
        <sz val="11"/>
        <rFont val="Calibri"/>
        <family val="2"/>
        <scheme val="minor"/>
      </rPr>
      <t xml:space="preserve"> Se realizaron 1975  supervisión de Barridos mecánico y manual de calles  de las 1975 que estaban programadas, teniendo el 100% de avance en el Cuarto Trimestre 2024.                                                                                                                                                                             </t>
    </r>
    <r>
      <rPr>
        <b/>
        <sz val="11"/>
        <rFont val="Calibri"/>
        <family val="2"/>
        <scheme val="minor"/>
      </rPr>
      <t xml:space="preserve">Meta Anual: </t>
    </r>
    <r>
      <rPr>
        <sz val="11"/>
        <rFont val="Calibri"/>
        <family val="2"/>
        <scheme val="minor"/>
      </rPr>
      <t xml:space="preserve">Se limpiaron 7175 supervisión de Barridos mecánico y manual de calles de las 7175 programadas en todo el 2024, con un avance anual acumulado del 100%.         </t>
    </r>
    <r>
      <rPr>
        <sz val="11"/>
        <color rgb="FFFF0000"/>
        <rFont val="Arial"/>
        <family val="2"/>
      </rPr>
      <t xml:space="preserve">          </t>
    </r>
  </si>
  <si>
    <t>C.3.4.2. Reportes de la operación de los sitios de la disposición final realizados.</t>
  </si>
  <si>
    <r>
      <rPr>
        <b/>
        <sz val="11"/>
        <color theme="1"/>
        <rFont val="Calibri"/>
        <family val="2"/>
        <scheme val="minor"/>
      </rPr>
      <t>PROR:</t>
    </r>
    <r>
      <rPr>
        <sz val="11"/>
        <color theme="1"/>
        <rFont val="Calibri"/>
        <family val="2"/>
        <scheme val="minor"/>
      </rPr>
      <t xml:space="preserve"> Porcentaje de reportes de Operación realizados. </t>
    </r>
  </si>
  <si>
    <t>Meta Trimestral: Se realizaron 2 informe semestral de la operación de los sitios de la disposición final  de los residuos sólidos urbanos logrando, de las 2 que estaban programadas logrando el 100% de avance en el Cuarto Trimestre 2024.                                                                                                                                              Meta Anual: se realizaron 2 reportes de la operación de los sitios de la disposición final  de los residuos sólidos urbanos de las 4 programadas en todo el 2024, logrando el 50% de avance anual acumulada.                                                                                                                    Esto es debido a que los reportes son semestrales a SEMA y PPA del Gobierno del Estado, se ingresan en el mes de junio y diciembre.</t>
  </si>
  <si>
    <t>A.3.4.2.1. Supervisar y realizar mantenimiento y saneamiento del sitio clausurado de la parcela 1113.</t>
  </si>
  <si>
    <t xml:space="preserve">PRPA1: Porcentaje de Reportes de la Parcela 1113 atendidos         </t>
  </si>
  <si>
    <r>
      <rPr>
        <b/>
        <sz val="11"/>
        <rFont val="Calibri"/>
        <family val="2"/>
        <scheme val="minor"/>
      </rPr>
      <t>Meta Trimestral</t>
    </r>
    <r>
      <rPr>
        <sz val="11"/>
        <rFont val="Calibri"/>
        <family val="2"/>
        <scheme val="minor"/>
      </rPr>
      <t xml:space="preserve">: Se realizaron 3 informes mensuales del mantenimiento y saneamiento del sitio clausurado de la Parcela 1113, de los 3 que estaban programadas teniendo el 100% de avance en el Cuarto Trimestre 2024.                                                                                                                                                        </t>
    </r>
    <r>
      <rPr>
        <b/>
        <sz val="11"/>
        <rFont val="Calibri"/>
        <family val="2"/>
        <scheme val="minor"/>
      </rPr>
      <t>Meta Anual:</t>
    </r>
    <r>
      <rPr>
        <sz val="11"/>
        <rFont val="Calibri"/>
        <family val="2"/>
        <scheme val="minor"/>
      </rPr>
      <t xml:space="preserve"> Se realizaron 12 reportes de la operación de los sitios de la disposición final  de los residuos sólidos urbanos, de los 12 informes programados en todo el 2024, con un avance anual acumulado del 100%.</t>
    </r>
  </si>
  <si>
    <t>A3.4.2.2.Supervisar y realizar mantenimiento, equipamiento, saneamiento y Programas de Postclausura del sitio de disposición final en la parcela 196.</t>
  </si>
  <si>
    <t>PRPA2: Porcentaje de Reportes de la Parcela 196 atendidos</t>
  </si>
  <si>
    <r>
      <rPr>
        <b/>
        <sz val="11"/>
        <rFont val="Calibri"/>
        <family val="2"/>
        <scheme val="minor"/>
      </rPr>
      <t>Meta Trimestral:</t>
    </r>
    <r>
      <rPr>
        <sz val="11"/>
        <rFont val="Calibri"/>
        <family val="2"/>
        <scheme val="minor"/>
      </rPr>
      <t xml:space="preserve"> Se realizaron 3  informes ambientales del sitio de disposición final en la parcela 196, de las 3 que estaban programadas teniendo el 100% de avance en el  Cuarto Trimestre 2024.                                                                                                                                                    </t>
    </r>
    <r>
      <rPr>
        <b/>
        <sz val="11"/>
        <rFont val="Calibri"/>
        <family val="2"/>
        <scheme val="minor"/>
      </rPr>
      <t>Meta Anual:</t>
    </r>
    <r>
      <rPr>
        <sz val="11"/>
        <rFont val="Calibri"/>
        <family val="2"/>
        <scheme val="minor"/>
      </rPr>
      <t xml:space="preserve"> se realizaron 12 estudios ambientales del sitio de disposición final en la parcela 196. de las 12 informes programadas en todo el 2024, con un avance anual acumulado teniendo del 100% </t>
    </r>
  </si>
  <si>
    <t>A.4.3.2.3. Supervisar y realizar mantenimiento, equipamiento, saneamiento y estudios ambientales del sitio de disposición final en la parcela 175.</t>
  </si>
  <si>
    <t>PRPA3: Porcentaje de Reportes de la Parcela 175 atendidos</t>
  </si>
  <si>
    <r>
      <rPr>
        <b/>
        <sz val="11"/>
        <rFont val="Calibri"/>
        <family val="2"/>
        <scheme val="minor"/>
      </rPr>
      <t>Meta Trimestral:</t>
    </r>
    <r>
      <rPr>
        <sz val="11"/>
        <rFont val="Calibri"/>
        <family val="2"/>
        <scheme val="minor"/>
      </rPr>
      <t xml:space="preserve"> Se realizaron 3  informes ambientales del sitio de disposición final en la parcela 175, de las 3 que estaban programadas teniendo el 100% de avance en el Cuarto Trimestre 2024.                                                                                                                                                    </t>
    </r>
    <r>
      <rPr>
        <b/>
        <sz val="11"/>
        <rFont val="Calibri"/>
        <family val="2"/>
        <scheme val="minor"/>
      </rPr>
      <t>Meta Anual:</t>
    </r>
    <r>
      <rPr>
        <sz val="11"/>
        <rFont val="Calibri"/>
        <family val="2"/>
        <scheme val="minor"/>
      </rPr>
      <t xml:space="preserve"> se realizaron 11 estudios ambientales del sitio de disposición final en la parcela 175  de las 11 informes programadas en todo el 2024, con un avance anual acumulado teniendo del 100%.</t>
    </r>
  </si>
  <si>
    <t xml:space="preserve">C.3.4.3. Atenciones a contribuyentes en temas de  recolección de residuos sólidos  registradas.                      </t>
  </si>
  <si>
    <t xml:space="preserve"> PCR: Porcentaje de contribuyentes registrados.</t>
  </si>
  <si>
    <r>
      <rPr>
        <b/>
        <sz val="11"/>
        <rFont val="Calibri"/>
        <family val="2"/>
        <scheme val="minor"/>
      </rPr>
      <t>Meta Trimestral:</t>
    </r>
    <r>
      <rPr>
        <sz val="11"/>
        <rFont val="Calibri"/>
        <family val="2"/>
        <scheme val="minor"/>
      </rPr>
      <t xml:space="preserve"> Se atendieron a 12 contribuyentes rezagados por el pago de la recolección de residuos sólidos, de las 43 que estaban programadas en el municipio de Benito Juárez teniendo un avance del 27-91% en el Cuarto Trimestre 2024.                                                                                                                                              </t>
    </r>
    <r>
      <rPr>
        <b/>
        <sz val="11"/>
        <rFont val="Calibri"/>
        <family val="2"/>
        <scheme val="minor"/>
      </rPr>
      <t>Meta Anual</t>
    </r>
    <r>
      <rPr>
        <sz val="11"/>
        <rFont val="Calibri"/>
        <family val="2"/>
        <scheme val="minor"/>
      </rPr>
      <t xml:space="preserve">: Se atendieron a 1397 contribuyentes rezagados por el pago de la recolección de residuos sólidos de la recolección de residuos sólidos  de las 1184 que estaban programadas durante todo el 2024 con un avance anual acumulado del 117.99%.                                                                                                                                  </t>
    </r>
    <r>
      <rPr>
        <b/>
        <sz val="11"/>
        <rFont val="Calibri"/>
        <family val="2"/>
        <scheme val="minor"/>
      </rPr>
      <t>Nota:</t>
    </r>
    <r>
      <rPr>
        <sz val="11"/>
        <rFont val="Calibri"/>
        <family val="2"/>
        <scheme val="minor"/>
      </rPr>
      <t xml:space="preserve"> Es  importante mencionar  que durante el primer trimestre se lleva a cabo la recaudación por el servicio de Recolección y traslado de los Residuos.</t>
    </r>
  </si>
  <si>
    <t>A.3.4.3.1. Emisión de pases de caja al contribuyente para el pago de los derechos de la recolección de residuos.</t>
  </si>
  <si>
    <t xml:space="preserve">PCA: Porcentaje de  contribuyentes registrados </t>
  </si>
  <si>
    <r>
      <rPr>
        <b/>
        <sz val="11"/>
        <rFont val="Calibri"/>
        <family val="2"/>
        <scheme val="minor"/>
      </rPr>
      <t>Meta Trimestral:</t>
    </r>
    <r>
      <rPr>
        <sz val="11"/>
        <rFont val="Calibri"/>
        <family val="2"/>
        <scheme val="minor"/>
      </rPr>
      <t xml:space="preserve"> Se atendieron a 4414  contribuyentes que se les entrego su pase de caja para realizar el pago por la recolección del residuos, de las 3500  que estaban programadas en el municipio de Benito Juárez logrando el 126.11% de avance en el  Cuarto Trimestre 2024.                                                                                                                                                       </t>
    </r>
    <r>
      <rPr>
        <b/>
        <sz val="11"/>
        <rFont val="Calibri"/>
        <family val="2"/>
        <scheme val="minor"/>
      </rPr>
      <t>Meta Anual:</t>
    </r>
    <r>
      <rPr>
        <sz val="11"/>
        <rFont val="Calibri"/>
        <family val="2"/>
        <scheme val="minor"/>
      </rPr>
      <t xml:space="preserve"> Se entregaron a 47326 pases de Caja para realizar el pago por la recolección del residuo, de las 3500 que estaban programadas durante todo el 2024, con un avance anual acumulada de 105.17%.                                                                                                                   Debido  al que pase de caja tiene vencimiento el contribuyente gestiona de 2 a 3  pases hasta que realiza el pago,  por lo que se refleja un incremento en número registrado en el sistema  del OperGOB Municipal .</t>
    </r>
  </si>
  <si>
    <t>A.3.4.3.2. Elaborar constancias de formato de Planes de Manejo de residuos sólidos a grandes Generadores.</t>
  </si>
  <si>
    <t>PPV: Porcentaje de aplicación de los formatos de Planes de Manejo verificados</t>
  </si>
  <si>
    <r>
      <rPr>
        <b/>
        <sz val="11"/>
        <rFont val="Calibri"/>
        <family val="2"/>
        <scheme val="minor"/>
      </rPr>
      <t>Meta Trimestral</t>
    </r>
    <r>
      <rPr>
        <sz val="11"/>
        <rFont val="Calibri"/>
        <family val="2"/>
        <scheme val="minor"/>
      </rPr>
      <t xml:space="preserve">: Se realizaron  12 constancias de Planes de Manejo de grandes generadores de residuos de las 43  que estaban programadas en el municipio de Benito Juárez logrando el 27.91% de avance en el  Cuarto Trimestre 2024.                                                                                                                                                       </t>
    </r>
    <r>
      <rPr>
        <b/>
        <sz val="11"/>
        <rFont val="Calibri"/>
        <family val="2"/>
        <scheme val="minor"/>
      </rPr>
      <t>Meta Anual:</t>
    </r>
    <r>
      <rPr>
        <sz val="11"/>
        <rFont val="Calibri"/>
        <family val="2"/>
        <scheme val="minor"/>
      </rPr>
      <t xml:space="preserve"> Se atendieron a 1397 contribuyentes que cuentan y operan sus Planes de Manejo de grandes generadores de residuos, de las 1184 que estaban programadas durante todo el 2024 con un avance anual acumulada de 117.99% .                                                                                                                                      </t>
    </r>
    <r>
      <rPr>
        <b/>
        <sz val="11"/>
        <rFont val="Calibri"/>
        <family val="2"/>
        <scheme val="minor"/>
      </rPr>
      <t>Nota:</t>
    </r>
    <r>
      <rPr>
        <sz val="11"/>
        <rFont val="Calibri"/>
        <family val="2"/>
        <scheme val="minor"/>
      </rPr>
      <t xml:space="preserve"> </t>
    </r>
    <r>
      <rPr>
        <b/>
        <sz val="11"/>
        <rFont val="Calibri"/>
        <family val="2"/>
        <scheme val="minor"/>
      </rPr>
      <t>E</t>
    </r>
    <r>
      <rPr>
        <sz val="11"/>
        <rFont val="Calibri"/>
        <family val="2"/>
        <scheme val="minor"/>
      </rPr>
      <t>n el primer trimestre se lleva acabo la recaudación, por tal motivo, se tienen mayor cantidad de registros de planes de manejo, en los meses posteriores solo se regularizan las empresas rezagadas o nuevas aperturas.</t>
    </r>
  </si>
  <si>
    <t>A.3.4.3.3. Supervisar los pesajes de residuos declarados por los contribuyentes.</t>
  </si>
  <si>
    <t>PVEC:   Porcentaje de visitas empresas contribuyentes realizadas</t>
  </si>
  <si>
    <r>
      <rPr>
        <b/>
        <sz val="11"/>
        <rFont val="Calibri"/>
        <family val="2"/>
        <scheme val="minor"/>
      </rPr>
      <t>Meta Trimestral</t>
    </r>
    <r>
      <rPr>
        <sz val="11"/>
        <rFont val="Calibri"/>
        <family val="2"/>
        <scheme val="minor"/>
      </rPr>
      <t xml:space="preserve">: Se realizaron 0 Verificación de las autodeterminaciones de los residuos sólidos urbanos a las empresas contribuyentes,  de las 30 que estaban programadas en el Municipio de Benito Juárez, teniendo un avance del 170%, en el  Cuarto Trimestre 2024.                                                                                                                                                                                       </t>
    </r>
    <r>
      <rPr>
        <b/>
        <sz val="11"/>
        <rFont val="Calibri"/>
        <family val="2"/>
        <scheme val="minor"/>
      </rPr>
      <t>Meta Anual:</t>
    </r>
    <r>
      <rPr>
        <sz val="11"/>
        <rFont val="Calibri"/>
        <family val="2"/>
        <scheme val="minor"/>
      </rPr>
      <t xml:space="preserve"> Se atendieron a  34 Verificación de las autodeterminaciones de los residuos sólidos urbanos a las empresas, de las 46 que estaban programadas durante todo el 2024, con un avance anual acumulad de 73.91%.                                                                                            Nota: </t>
    </r>
    <r>
      <rPr>
        <b/>
        <sz val="11"/>
        <color rgb="FFFF0000"/>
        <rFont val="Calibri"/>
        <family val="2"/>
        <scheme val="minor"/>
      </rPr>
      <t xml:space="preserve"> Se suspendieron las verificaciones a las empresas   por la veda electoral y por los fenómenos meteorológicos que se presentaron.      </t>
    </r>
    <r>
      <rPr>
        <b/>
        <sz val="11"/>
        <rFont val="Calibri"/>
        <family val="2"/>
        <scheme val="minor"/>
      </rPr>
      <t xml:space="preserve">   </t>
    </r>
    <r>
      <rPr>
        <sz val="11"/>
        <rFont val="Calibri"/>
        <family val="2"/>
        <scheme val="minor"/>
      </rPr>
      <t xml:space="preserve">                                                                 </t>
    </r>
  </si>
  <si>
    <t xml:space="preserve"> C.3.4.4. Actividades de concientización sobre el manejo de residuos sólidos urbanos con la participación ciudadana registradas.</t>
  </si>
  <si>
    <t>PPR: Porcentaje de participantes registrados</t>
  </si>
  <si>
    <r>
      <rPr>
        <b/>
        <sz val="11"/>
        <rFont val="Calibri"/>
        <family val="2"/>
        <scheme val="minor"/>
      </rPr>
      <t>Meta Trimestral:</t>
    </r>
    <r>
      <rPr>
        <sz val="11"/>
        <rFont val="Calibri"/>
        <family val="2"/>
        <scheme val="minor"/>
      </rPr>
      <t xml:space="preserve"> Se cuenta con143,150 ciudadanos registrados enfocados en las buenas prácticas sobre el manejo de residuos sólidos urbanos  de las 464,620 que estaban programadas en el municipio de Benito Juárez. con un 30.81% de avance en el  Cuarto Trimestre 2024.                                                                                                                                    </t>
    </r>
    <r>
      <rPr>
        <b/>
        <sz val="11"/>
        <rFont val="Calibri"/>
        <family val="2"/>
        <scheme val="minor"/>
      </rPr>
      <t>Meta Anual:</t>
    </r>
    <r>
      <rPr>
        <sz val="11"/>
        <rFont val="Calibri"/>
        <family val="2"/>
        <scheme val="minor"/>
      </rPr>
      <t xml:space="preserve"> Se registraron 345,188 ciudadanos enfocados en  buenas prácticas sobre el manejo de residuos sólidos urbanos, de las 615,000 que estaban programadas durante todo el 2024,  teniendo un 56.13% de avance anual acumulada.          </t>
    </r>
  </si>
  <si>
    <t xml:space="preserve"> A.3.4.4.1.  Impartir pláticas de capacitación y concientización enfocadas en la separación, clasificación y buen manejo de los RSU en los sectores empresarial y educativo</t>
  </si>
  <si>
    <t>PIEC: Porcentaje de empresas e instituciones educativas capacitadas</t>
  </si>
  <si>
    <r>
      <t xml:space="preserve">Meta Trimestral: </t>
    </r>
    <r>
      <rPr>
        <sz val="11"/>
        <rFont val="Calibri"/>
        <family val="2"/>
        <scheme val="minor"/>
      </rPr>
      <t xml:space="preserve">Se realizaron 63 pláticas de capacitación y concientización enfocadas en la separación, clasificación y buen manejo de los RSU en los sectores empresarial y educativo de las 105  que estaban programadas en el municipio de Benito Juárez logrando el 60% de avance en el Cuarto Trimestre 2024.               </t>
    </r>
    <r>
      <rPr>
        <b/>
        <sz val="11"/>
        <rFont val="Calibri"/>
        <family val="2"/>
        <scheme val="minor"/>
      </rPr>
      <t xml:space="preserve">                                                                                                                                         Meta Anual: </t>
    </r>
    <r>
      <rPr>
        <sz val="11"/>
        <rFont val="Calibri"/>
        <family val="2"/>
        <scheme val="minor"/>
      </rPr>
      <t>Se realizaron532 pláticas de capacitación y concientización enfocadas en la separación, clasificación y buen manejo de los RSU en los sectores empresarial y educativo de las  500 que estaban programadas durante todo el 2024, con un avance anual acumulada de 106.40%.</t>
    </r>
  </si>
  <si>
    <t>A.3.4.4.2 Implementar el programa Ciudadano Recapacicla en el Municipio de Benito Juárez.</t>
  </si>
  <si>
    <t>PIPRR: Porcentaje de instalación del programa Recapacicla realizados</t>
  </si>
  <si>
    <r>
      <rPr>
        <b/>
        <sz val="11"/>
        <rFont val="Calibri"/>
        <family val="2"/>
        <scheme val="minor"/>
      </rPr>
      <t>Meta Trimestral:</t>
    </r>
    <r>
      <rPr>
        <sz val="11"/>
        <rFont val="Calibri"/>
        <family val="2"/>
        <scheme val="minor"/>
      </rPr>
      <t xml:space="preserve"> Se registraron 4 grupos de trabajo del Programa Ciudadano Recapacicla para fomentar el buen manejo de los residuos sólidos, de las 5 que estaban programadas, logrando el 80% de avance en el Cuarto Trimestre 2024.     </t>
    </r>
    <r>
      <rPr>
        <sz val="11"/>
        <color rgb="FFFF0000"/>
        <rFont val="Calibri"/>
        <family val="2"/>
        <scheme val="minor"/>
      </rPr>
      <t xml:space="preserve">                                                                                                                                        </t>
    </r>
    <r>
      <rPr>
        <b/>
        <sz val="11"/>
        <rFont val="Calibri"/>
        <family val="2"/>
        <scheme val="minor"/>
      </rPr>
      <t>Meta Anual</t>
    </r>
    <r>
      <rPr>
        <sz val="11"/>
        <rFont val="Calibri"/>
        <family val="2"/>
        <scheme val="minor"/>
      </rPr>
      <t xml:space="preserve">: Se registraron 45 grupos de trabajo del Programa Ciudadano Recapacicla para fomentar el buen manejo de los residuos dirigida a la población municipal, de las 45 que estaban programadas durante todo el 2024, teniendo un avance anual acumulad  de 100%.        </t>
    </r>
    <r>
      <rPr>
        <sz val="11"/>
        <color rgb="FFFF0000"/>
        <rFont val="Calibri"/>
        <family val="2"/>
        <scheme val="minor"/>
      </rPr>
      <t xml:space="preserve">       </t>
    </r>
  </si>
  <si>
    <t>A.3.4.4.3.  Colocar botes en préstamo y/o donación para la clasificación y separación de los residuos sólidos en beneficio de la ciudadanía.</t>
  </si>
  <si>
    <r>
      <rPr>
        <b/>
        <sz val="11"/>
        <color theme="1"/>
        <rFont val="Calibri"/>
        <family val="2"/>
        <scheme val="minor"/>
      </rPr>
      <t xml:space="preserve">PSB: </t>
    </r>
    <r>
      <rPr>
        <sz val="11"/>
        <color theme="1"/>
        <rFont val="Calibri"/>
        <family val="2"/>
        <scheme val="minor"/>
      </rPr>
      <t>Porcentaje de botes de basura instalados</t>
    </r>
  </si>
  <si>
    <r>
      <rPr>
        <b/>
        <sz val="11"/>
        <rFont val="Calibri"/>
        <family val="2"/>
        <scheme val="minor"/>
      </rPr>
      <t>Meta Trimestral:</t>
    </r>
    <r>
      <rPr>
        <sz val="11"/>
        <rFont val="Calibri"/>
        <family val="2"/>
        <scheme val="minor"/>
      </rPr>
      <t xml:space="preserve"> Se colocaron 2868  botes que se instalaron y/o prestaron  para el deposito de residuos sólidos,  de las 290  que estaban programadas en el Municipio de Benito Juárez logrando el 988.97% de avance en el Cuarto Trimestre 2024.                                                                                                                        </t>
    </r>
    <r>
      <rPr>
        <b/>
        <sz val="11"/>
        <rFont val="Calibri"/>
        <family val="2"/>
        <scheme val="minor"/>
      </rPr>
      <t>Meta Anual:</t>
    </r>
    <r>
      <rPr>
        <sz val="11"/>
        <rFont val="Calibri"/>
        <family val="2"/>
        <scheme val="minor"/>
      </rPr>
      <t xml:space="preserve"> Se  instalaron y/o prestaron 6626 botes  para el deposito de residuos sólidos, de las 3060 que estaban programadas durante todo el 2024, teniendo el 216.54% de avance anual acumulada.                                                                                                                                           </t>
    </r>
    <r>
      <rPr>
        <b/>
        <sz val="11"/>
        <rFont val="Calibri"/>
        <family val="2"/>
        <scheme val="minor"/>
      </rPr>
      <t xml:space="preserve">Nota: </t>
    </r>
    <r>
      <rPr>
        <sz val="11"/>
        <rFont val="Calibri"/>
        <family val="2"/>
        <scheme val="minor"/>
      </rPr>
      <t xml:space="preserve">El préstamo de botes superó la meta anual debido al incremento de eventos convocados por el municipio de Benito Juárez, a través de la Presidencia Municipal, la Secretaría Particular, la Secretaría de Desarrollo Social y el DIF, entre otras dependencias. </t>
    </r>
  </si>
  <si>
    <t>A. 3.4.4.4. Colocar contenedores de separación de residuos valorizables (PET 1y2 y lata de aluminio) en los puntos de mayor afluencia del Municipio de Benito Juárez.</t>
  </si>
  <si>
    <r>
      <rPr>
        <b/>
        <sz val="11"/>
        <color theme="1"/>
        <rFont val="Calibri"/>
        <family val="2"/>
        <scheme val="minor"/>
      </rPr>
      <t>PCCSRVI:</t>
    </r>
    <r>
      <rPr>
        <sz val="11"/>
        <color theme="1"/>
        <rFont val="Calibri"/>
        <family val="2"/>
        <scheme val="minor"/>
      </rPr>
      <t xml:space="preserve"> Porcentaje de colocación de contenedores de separación de residuos valorizables instalados.</t>
    </r>
  </si>
  <si>
    <r>
      <rPr>
        <b/>
        <sz val="11"/>
        <rFont val="Calibri"/>
        <family val="2"/>
        <scheme val="minor"/>
      </rPr>
      <t>Meta Trimestral:</t>
    </r>
    <r>
      <rPr>
        <sz val="11"/>
        <rFont val="Calibri"/>
        <family val="2"/>
        <scheme val="minor"/>
      </rPr>
      <t xml:space="preserve"> Se instaló 1 contenedor. de las 4 que estaban programadas,  logrando un 25% en el Cuarto Trimestre 2024.                                                                                                                                                         </t>
    </r>
    <r>
      <rPr>
        <b/>
        <sz val="11"/>
        <rFont val="Calibri"/>
        <family val="2"/>
        <scheme val="minor"/>
      </rPr>
      <t>Meta Anual: S</t>
    </r>
    <r>
      <rPr>
        <sz val="11"/>
        <rFont val="Calibri"/>
        <family val="2"/>
        <scheme val="minor"/>
      </rPr>
      <t xml:space="preserve">e instalaron 7 contenedores de los 15 que estaban programadas durante todo el 2024, logrando  el 46.67% d e avance anual acumulada.                                                                </t>
    </r>
    <r>
      <rPr>
        <b/>
        <sz val="11"/>
        <rFont val="Calibri"/>
        <family val="2"/>
        <scheme val="minor"/>
      </rPr>
      <t>Nota:</t>
    </r>
    <r>
      <rPr>
        <sz val="11"/>
        <rFont val="Calibri"/>
        <family val="2"/>
        <scheme val="minor"/>
      </rPr>
      <t xml:space="preserve"> </t>
    </r>
    <r>
      <rPr>
        <sz val="11"/>
        <color rgb="FFFF0000"/>
        <rFont val="Calibri"/>
        <family val="2"/>
        <scheme val="minor"/>
      </rPr>
      <t xml:space="preserve">No se cumplió la meta por falta de presupuesto. </t>
    </r>
    <r>
      <rPr>
        <sz val="11"/>
        <rFont val="Calibri"/>
        <family val="2"/>
        <scheme val="minor"/>
      </rPr>
      <t xml:space="preserve">   </t>
    </r>
    <r>
      <rPr>
        <sz val="11"/>
        <color rgb="FFFF0000"/>
        <rFont val="Calibri"/>
        <family val="2"/>
        <scheme val="minor"/>
      </rPr>
      <t xml:space="preserve">                                                                                                                                                                             </t>
    </r>
  </si>
  <si>
    <t>C.3.4.5. Verificación de una cuenta pública optimizada</t>
  </si>
  <si>
    <t>PRCP: Porcentaje de reportes del presupuesto aprobado.</t>
  </si>
  <si>
    <r>
      <rPr>
        <b/>
        <sz val="11"/>
        <rFont val="Calibri"/>
        <family val="2"/>
        <scheme val="minor"/>
      </rPr>
      <t xml:space="preserve">Meta Trimestral: </t>
    </r>
    <r>
      <rPr>
        <sz val="11"/>
        <rFont val="Calibri"/>
        <family val="2"/>
        <scheme val="minor"/>
      </rPr>
      <t xml:space="preserve">Se realizaron 3 reportes  del presupuesto aprobado, logrando 3 reportes que estaban programadas logrando el 100% de avance del Cuarto Trimestre 2024.                                                                                                                             </t>
    </r>
    <r>
      <rPr>
        <b/>
        <sz val="11"/>
        <rFont val="Calibri"/>
        <family val="2"/>
        <scheme val="minor"/>
      </rPr>
      <t xml:space="preserve">Meta Anual: </t>
    </r>
    <r>
      <rPr>
        <sz val="11"/>
        <rFont val="Calibri"/>
        <family val="2"/>
        <scheme val="minor"/>
      </rPr>
      <t>se realizaron 12 reportes del presupuesto aprobado, de las 12 programadas en todo el 2024 logrando el 100% de avance anual acumulada.</t>
    </r>
  </si>
  <si>
    <t>A.3.4.5.1. Elaboración de la información  administrativa para la rendición de cuentas del organismo.</t>
  </si>
  <si>
    <t>PRC: Porcentaje de Rendición  de cuenta.</t>
  </si>
  <si>
    <r>
      <rPr>
        <b/>
        <sz val="11"/>
        <rFont val="Calibri"/>
        <family val="2"/>
        <scheme val="minor"/>
      </rPr>
      <t>Meta Trimestral:</t>
    </r>
    <r>
      <rPr>
        <sz val="11"/>
        <rFont val="Calibri"/>
        <family val="2"/>
        <scheme val="minor"/>
      </rPr>
      <t xml:space="preserve"> Se realizo 1 reporte para la rendición de cuentas del organismo, de  1 que estaban programado, logrando el 100% de avance en el Cuarto Trimestre 2024.                                                                                                          </t>
    </r>
    <r>
      <rPr>
        <b/>
        <sz val="11"/>
        <rFont val="Calibri"/>
        <family val="2"/>
        <scheme val="minor"/>
      </rPr>
      <t>Meta Anual:</t>
    </r>
    <r>
      <rPr>
        <sz val="11"/>
        <rFont val="Calibri"/>
        <family val="2"/>
        <scheme val="minor"/>
      </rPr>
      <t xml:space="preserve"> se realizaron 4 reportes  del presupuesto aprobado, de los 4 programadas en todo el 2024 logrando el 100% de avance anual acumulada.</t>
    </r>
  </si>
  <si>
    <t xml:space="preserve">ELABORO
L.F.C.P. Gerardo Arroyo Quezada 
Director Administrativo SIRESOL  Cancún         </t>
  </si>
  <si>
    <t>REVISÓ
Mtro. Enrique E. Encalada Sánchez
Dirección de Planeación de la DGPM</t>
  </si>
  <si>
    <t>AUTORIZÓ
Lic. Franntz Johann Ancira Martínez
Dirección General
Solución Integral de Residuos Sólidos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</si>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</sst>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font>
      <sz val="12"/>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
      <sz val="11"/>
      <color rgb="FFFF0000"/>
      <name val="Calibri"/>
      <family val="2"/>
      <scheme val="minor"/>
    </font>
    <font>
      <sz val="11"/>
      <color rgb="FFFF0000"/>
      <name val="Arial"/>
      <family val="2"/>
    </font>
    <font>
      <b/>
      <sz val="11"/>
      <name val="Calibri"/>
      <family val="2"/>
      <scheme val="minor"/>
    </font>
    <font>
      <sz val="11"/>
      <name val="Calibri"/>
      <family val="2"/>
      <scheme val="minor"/>
    </font>
    <font>
      <sz val="11"/>
      <color indexed="8"/>
      <name val="Arial"/>
      <family val="2"/>
    </font>
    <font>
      <b/>
      <sz val="11"/>
      <color indexed="8"/>
      <name val="Arial"/>
      <family val="2"/>
    </font>
    <font>
      <sz val="11"/>
      <color rgb="FF000000"/>
      <name val="Arial"/>
      <family val="2"/>
    </font>
    <font>
      <sz val="11"/>
      <name val="Arial"/>
      <family val="2"/>
    </font>
    <font>
      <b/>
      <sz val="11"/>
      <color rgb="FFFF0000"/>
      <name val="Calibri"/>
      <family val="2"/>
      <scheme val="minor"/>
    </font>
  </fonts>
  <fills count="2">
    <fill>
      <patternFill patternType="none"/>
    </fill>
    <fill>
      <patternFill patternType="gray125"/>
    </fill>
  </fills>
  <borders count="6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style="dotted">
        <color indexed="64"/>
      </right>
      <top style="dashed">
        <color theme="1"/>
      </top>
      <bottom/>
      <diagonal/>
    </border>
    <border>
      <left style="dotted">
        <color indexed="64"/>
      </left>
      <right style="dotted">
        <color indexed="64"/>
      </right>
      <top/>
      <bottom style="dashed">
        <color theme="1"/>
      </bottom>
      <diagonal/>
    </border>
    <border>
      <left style="dashed">
        <color indexed="64"/>
      </left>
      <right style="dotted">
        <color indexed="64"/>
      </right>
      <top style="dotted">
        <color indexed="64"/>
      </top>
      <bottom/>
      <diagonal/>
    </border>
    <border>
      <left style="dashed">
        <color indexed="64"/>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medium">
        <color indexed="64"/>
      </left>
      <right style="dotted">
        <color indexed="64"/>
      </right>
      <top style="dashed">
        <color indexed="64"/>
      </top>
      <bottom/>
      <diagonal/>
    </border>
    <border>
      <left style="medium">
        <color indexed="64"/>
      </left>
      <right style="dashed">
        <color indexed="64"/>
      </right>
      <top style="dashed">
        <color indexed="64"/>
      </top>
      <bottom/>
      <diagonal/>
    </border>
    <border>
      <left/>
      <right style="dotted">
        <color indexed="64"/>
      </right>
      <top style="thin">
        <color indexed="64"/>
      </top>
      <bottom/>
      <diagonal/>
    </border>
    <border>
      <left/>
      <right style="dotted">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155">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0" fontId="3" fillId="0" borderId="15" xfId="0" applyFont="1" applyBorder="1" applyAlignment="1">
      <alignment horizontal="center" vertical="center" wrapText="1"/>
    </xf>
    <xf numFmtId="10" fontId="0" fillId="0" borderId="0" xfId="0" applyNumberFormat="1"/>
    <xf numFmtId="0" fontId="7" fillId="0" borderId="0" xfId="0" applyFont="1" applyAlignment="1">
      <alignment vertical="top"/>
    </xf>
    <xf numFmtId="0" fontId="0" fillId="0" borderId="0" xfId="0"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2" xfId="1" applyNumberFormat="1" applyFont="1" applyFill="1" applyBorder="1" applyAlignment="1">
      <alignment horizontal="center" vertical="center" wrapText="1"/>
    </xf>
    <xf numFmtId="0" fontId="12" fillId="0" borderId="57" xfId="0" applyFont="1" applyBorder="1" applyAlignment="1">
      <alignment horizontal="left" vertical="center" wrapText="1"/>
    </xf>
    <xf numFmtId="0" fontId="9" fillId="0" borderId="19"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58" xfId="0" applyFont="1" applyBorder="1" applyAlignment="1">
      <alignment horizontal="left" vertical="center" wrapText="1"/>
    </xf>
    <xf numFmtId="0" fontId="9" fillId="0" borderId="0" xfId="0" applyFont="1" applyAlignment="1">
      <alignment horizontal="left" vertical="center" wrapText="1"/>
    </xf>
    <xf numFmtId="0" fontId="9" fillId="0" borderId="52" xfId="0" applyFont="1" applyBorder="1" applyAlignment="1">
      <alignment horizontal="left" vertical="center" wrapText="1"/>
    </xf>
    <xf numFmtId="0" fontId="12" fillId="0" borderId="58" xfId="0" applyFont="1" applyBorder="1" applyAlignment="1">
      <alignment horizontal="left" vertical="center" wrapText="1"/>
    </xf>
    <xf numFmtId="10" fontId="8" fillId="0" borderId="61" xfId="0" applyNumberFormat="1" applyFont="1" applyBorder="1" applyAlignment="1">
      <alignment horizontal="center" vertical="center" wrapText="1"/>
    </xf>
    <xf numFmtId="10" fontId="8" fillId="0" borderId="62" xfId="0" applyNumberFormat="1" applyFont="1" applyBorder="1" applyAlignment="1">
      <alignment horizontal="center" vertical="center" wrapText="1"/>
    </xf>
    <xf numFmtId="10" fontId="8" fillId="0" borderId="48" xfId="0" applyNumberFormat="1" applyFont="1" applyBorder="1" applyAlignment="1">
      <alignment horizontal="center" vertical="center" wrapText="1"/>
    </xf>
    <xf numFmtId="10" fontId="8" fillId="0" borderId="49" xfId="0" applyNumberFormat="1" applyFont="1" applyBorder="1" applyAlignment="1">
      <alignment horizontal="center" vertical="center" wrapText="1"/>
    </xf>
    <xf numFmtId="0" fontId="10" fillId="0" borderId="58" xfId="0" applyFont="1" applyBorder="1" applyAlignment="1">
      <alignment horizontal="left" vertical="center" wrapText="1"/>
    </xf>
    <xf numFmtId="0" fontId="10" fillId="0" borderId="0" xfId="0" applyFont="1" applyAlignment="1">
      <alignment horizontal="left" vertical="center" wrapText="1"/>
    </xf>
    <xf numFmtId="0" fontId="10" fillId="0" borderId="52"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30" xfId="0" applyFont="1" applyBorder="1" applyAlignment="1">
      <alignment horizontal="center" vertical="center" wrapText="1"/>
    </xf>
    <xf numFmtId="0" fontId="12" fillId="0" borderId="35" xfId="0" applyFont="1" applyBorder="1" applyAlignment="1">
      <alignment horizontal="left" vertical="center" wrapText="1"/>
    </xf>
    <xf numFmtId="0" fontId="9" fillId="0" borderId="16" xfId="0" applyFont="1" applyBorder="1" applyAlignment="1">
      <alignment horizontal="left" vertical="center" wrapText="1"/>
    </xf>
    <xf numFmtId="0" fontId="9" fillId="0" borderId="18" xfId="0" applyFont="1" applyBorder="1" applyAlignment="1">
      <alignment horizontal="left" vertical="center" wrapText="1"/>
    </xf>
    <xf numFmtId="0" fontId="9"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12" fillId="0" borderId="0" xfId="0" applyFont="1" applyAlignment="1">
      <alignment horizontal="left" vertical="center" wrapText="1"/>
    </xf>
    <xf numFmtId="0" fontId="11" fillId="0" borderId="57" xfId="0" applyFont="1" applyBorder="1" applyAlignment="1">
      <alignment horizontal="left" vertical="center" wrapText="1"/>
    </xf>
    <xf numFmtId="0" fontId="12" fillId="0" borderId="16" xfId="0" applyFont="1" applyBorder="1" applyAlignment="1">
      <alignment horizontal="left" vertical="center" wrapText="1"/>
    </xf>
    <xf numFmtId="0" fontId="12" fillId="0" borderId="57" xfId="0" applyFont="1" applyBorder="1" applyAlignment="1">
      <alignment horizontal="left" vertical="top" wrapText="1"/>
    </xf>
    <xf numFmtId="0" fontId="12" fillId="0" borderId="19" xfId="0" applyFont="1" applyBorder="1" applyAlignment="1">
      <alignment horizontal="left" vertical="top" wrapText="1"/>
    </xf>
    <xf numFmtId="0" fontId="12" fillId="0" borderId="28" xfId="0" applyFont="1" applyBorder="1" applyAlignment="1">
      <alignment horizontal="left" vertical="top" wrapText="1"/>
    </xf>
    <xf numFmtId="0" fontId="12" fillId="0" borderId="58" xfId="0" applyFont="1" applyBorder="1" applyAlignment="1">
      <alignment horizontal="left" vertical="top" wrapText="1"/>
    </xf>
    <xf numFmtId="0" fontId="12" fillId="0" borderId="0" xfId="0" applyFont="1" applyAlignment="1">
      <alignment horizontal="left" vertical="top" wrapText="1"/>
    </xf>
    <xf numFmtId="0" fontId="12" fillId="0" borderId="52"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10" fontId="8" fillId="0" borderId="64" xfId="0" applyNumberFormat="1" applyFont="1" applyBorder="1" applyAlignment="1">
      <alignment horizontal="center" vertical="center" wrapText="1"/>
    </xf>
    <xf numFmtId="10" fontId="8" fillId="0" borderId="66" xfId="0" applyNumberFormat="1" applyFont="1" applyBorder="1" applyAlignment="1">
      <alignment horizontal="center" vertical="center" wrapText="1"/>
    </xf>
    <xf numFmtId="10" fontId="8" fillId="0" borderId="67" xfId="0" applyNumberFormat="1" applyFont="1" applyBorder="1" applyAlignment="1">
      <alignment horizontal="center"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7" fillId="0" borderId="1" xfId="0" applyFont="1" applyBorder="1" applyAlignment="1">
      <alignment horizontal="center" vertical="center"/>
    </xf>
    <xf numFmtId="0" fontId="3" fillId="0" borderId="32" xfId="0" applyFont="1" applyBorder="1" applyAlignment="1">
      <alignment horizontal="left" vertical="center" wrapText="1"/>
    </xf>
    <xf numFmtId="0" fontId="3" fillId="0" borderId="41" xfId="0" applyFont="1" applyBorder="1" applyAlignment="1">
      <alignment horizontal="left" vertical="center" wrapText="1"/>
    </xf>
    <xf numFmtId="10" fontId="8" fillId="0" borderId="65" xfId="0" applyNumberFormat="1" applyFont="1" applyBorder="1" applyAlignment="1">
      <alignment horizontal="center" vertical="center" wrapText="1"/>
    </xf>
    <xf numFmtId="0" fontId="11" fillId="0" borderId="19"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Alignment="1">
      <alignment horizontal="center"/>
    </xf>
    <xf numFmtId="0" fontId="2" fillId="0" borderId="5" xfId="0" applyFont="1" applyBorder="1" applyAlignment="1">
      <alignment horizont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3" xfId="0" applyFont="1" applyBorder="1" applyAlignment="1">
      <alignment horizontal="center" vertical="center"/>
    </xf>
    <xf numFmtId="0" fontId="1" fillId="0" borderId="32"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20" xfId="0" applyFont="1" applyBorder="1" applyAlignment="1">
      <alignment horizontal="center" vertical="center" wrapText="1"/>
    </xf>
    <xf numFmtId="2" fontId="1" fillId="0" borderId="20" xfId="0" applyNumberFormat="1" applyFont="1" applyBorder="1" applyAlignment="1">
      <alignment horizontal="center" vertical="center" wrapText="1"/>
    </xf>
    <xf numFmtId="0" fontId="1" fillId="0" borderId="57" xfId="0" applyFont="1" applyBorder="1" applyAlignment="1">
      <alignment horizontal="center" vertical="center" wrapText="1"/>
    </xf>
    <xf numFmtId="1" fontId="1" fillId="0" borderId="21" xfId="2" applyNumberFormat="1" applyFont="1" applyFill="1" applyBorder="1" applyAlignment="1">
      <alignment horizontal="center" vertical="center" wrapText="1"/>
    </xf>
    <xf numFmtId="9" fontId="1" fillId="0" borderId="50" xfId="2" applyFont="1" applyFill="1" applyBorder="1" applyAlignment="1">
      <alignment horizontal="center" vertical="center" wrapText="1"/>
    </xf>
    <xf numFmtId="0" fontId="1" fillId="0" borderId="19" xfId="0" applyFont="1" applyBorder="1" applyAlignment="1">
      <alignment horizontal="justify" vertical="center" wrapText="1"/>
    </xf>
    <xf numFmtId="0" fontId="1" fillId="0" borderId="28"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1" xfId="0" applyFont="1" applyBorder="1" applyAlignment="1">
      <alignment horizontal="center" vertical="center" wrapText="1"/>
    </xf>
    <xf numFmtId="2" fontId="1" fillId="0" borderId="21" xfId="0" applyNumberFormat="1" applyFont="1" applyBorder="1" applyAlignment="1">
      <alignment horizontal="center" vertical="center" wrapText="1"/>
    </xf>
    <xf numFmtId="0" fontId="1" fillId="0" borderId="29" xfId="0" applyFont="1" applyBorder="1" applyAlignment="1">
      <alignment horizontal="center" vertical="center" wrapText="1"/>
    </xf>
    <xf numFmtId="1" fontId="1" fillId="0" borderId="29" xfId="2" applyNumberFormat="1" applyFont="1" applyFill="1" applyBorder="1" applyAlignment="1">
      <alignment horizontal="center" vertical="center" wrapText="1"/>
    </xf>
    <xf numFmtId="0" fontId="1" fillId="0" borderId="30"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6" xfId="0" applyFont="1" applyBorder="1" applyAlignment="1">
      <alignment horizontal="left"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1" fontId="1" fillId="0" borderId="20" xfId="0" applyNumberFormat="1" applyFont="1" applyBorder="1" applyAlignment="1">
      <alignment horizontal="center" vertical="center"/>
    </xf>
    <xf numFmtId="0" fontId="1" fillId="0" borderId="50" xfId="0" applyFont="1" applyBorder="1" applyAlignment="1">
      <alignment horizontal="center" vertical="center"/>
    </xf>
    <xf numFmtId="1" fontId="1" fillId="0" borderId="2" xfId="2" applyNumberFormat="1" applyFont="1" applyFill="1" applyBorder="1" applyAlignment="1">
      <alignment horizontal="center" vertical="center"/>
    </xf>
    <xf numFmtId="0" fontId="1" fillId="0" borderId="2" xfId="2"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37" xfId="0" applyFont="1" applyBorder="1" applyAlignment="1">
      <alignment horizontal="left" vertical="center" wrapText="1"/>
    </xf>
    <xf numFmtId="0" fontId="1" fillId="0" borderId="21" xfId="0" applyFont="1" applyBorder="1" applyAlignment="1">
      <alignment horizontal="center" vertical="center"/>
    </xf>
    <xf numFmtId="1" fontId="1" fillId="0" borderId="54" xfId="0" applyNumberFormat="1" applyFont="1" applyBorder="1" applyAlignment="1">
      <alignment horizontal="center" vertical="center"/>
    </xf>
    <xf numFmtId="0" fontId="1" fillId="0" borderId="35" xfId="0" applyFont="1" applyBorder="1" applyAlignment="1">
      <alignment horizontal="left" vertical="center" wrapText="1"/>
    </xf>
    <xf numFmtId="0" fontId="1" fillId="0" borderId="60" xfId="0" applyFont="1" applyBorder="1" applyAlignment="1">
      <alignment horizontal="left" vertical="center" wrapText="1"/>
    </xf>
    <xf numFmtId="0" fontId="1" fillId="0" borderId="5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9" xfId="0" applyFont="1" applyBorder="1" applyAlignment="1">
      <alignment horizontal="left" vertical="center" wrapText="1"/>
    </xf>
    <xf numFmtId="0" fontId="1" fillId="0" borderId="20" xfId="0" applyFont="1" applyBorder="1" applyAlignment="1">
      <alignment horizontal="left" vertical="center" wrapText="1"/>
    </xf>
    <xf numFmtId="0" fontId="1" fillId="0" borderId="53" xfId="0" applyFont="1" applyBorder="1" applyAlignment="1">
      <alignment horizontal="center" vertical="center" wrapText="1"/>
    </xf>
    <xf numFmtId="0" fontId="1" fillId="0" borderId="2" xfId="1" applyNumberFormat="1" applyFont="1" applyFill="1" applyBorder="1" applyAlignment="1">
      <alignment horizontal="center" vertical="center" wrapText="1"/>
    </xf>
    <xf numFmtId="0" fontId="1" fillId="0" borderId="34" xfId="0" applyFont="1" applyBorder="1" applyAlignment="1">
      <alignment horizontal="left" vertical="center" wrapText="1"/>
    </xf>
    <xf numFmtId="0" fontId="1" fillId="0" borderId="21" xfId="0" applyFont="1" applyBorder="1" applyAlignment="1">
      <alignment horizontal="left" vertical="center" wrapText="1"/>
    </xf>
    <xf numFmtId="0" fontId="1" fillId="0" borderId="2" xfId="0" applyFont="1" applyBorder="1" applyAlignment="1">
      <alignment horizontal="center" vertical="center" wrapText="1"/>
    </xf>
    <xf numFmtId="0" fontId="1" fillId="0" borderId="32" xfId="0" applyFont="1" applyBorder="1" applyAlignment="1">
      <alignment horizontal="left" vertical="center" wrapText="1"/>
    </xf>
    <xf numFmtId="1" fontId="1" fillId="0" borderId="2" xfId="2" applyNumberFormat="1" applyFont="1" applyFill="1" applyBorder="1" applyAlignment="1">
      <alignment horizontal="center" vertical="center" wrapText="1"/>
    </xf>
    <xf numFmtId="0" fontId="1" fillId="0" borderId="54"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3" xfId="0" applyFont="1" applyBorder="1" applyAlignment="1">
      <alignment horizontal="left" vertical="center" wrapText="1"/>
    </xf>
    <xf numFmtId="0" fontId="1" fillId="0" borderId="42" xfId="0" applyFont="1" applyBorder="1" applyAlignment="1">
      <alignment horizontal="left"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63"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314036</xdr:colOff>
      <xdr:row>2</xdr:row>
      <xdr:rowOff>60036</xdr:rowOff>
    </xdr:from>
    <xdr:to>
      <xdr:col>16</xdr:col>
      <xdr:colOff>1549400</xdr:colOff>
      <xdr:row>7</xdr:row>
      <xdr:rowOff>172028</xdr:rowOff>
    </xdr:to>
    <xdr:pic>
      <xdr:nvPicPr>
        <xdr:cNvPr id="3" name="Imagen 2">
          <a:extLst>
            <a:ext uri="{FF2B5EF4-FFF2-40B4-BE49-F238E27FC236}">
              <a16:creationId xmlns:a16="http://schemas.microsoft.com/office/drawing/2014/main" id="{BCAACE64-CD3A-47AF-A561-38FD059671D5}"/>
            </a:ext>
          </a:extLst>
        </xdr:cNvPr>
        <xdr:cNvPicPr>
          <a:picLocks noChangeAspect="1"/>
        </xdr:cNvPicPr>
      </xdr:nvPicPr>
      <xdr:blipFill rotWithShape="1">
        <a:blip xmlns:r="http://schemas.openxmlformats.org/officeDocument/2006/relationships" r:embed="rId1"/>
        <a:srcRect l="25953" t="32381" r="46785" b="17037"/>
        <a:stretch/>
      </xdr:blipFill>
      <xdr:spPr>
        <a:xfrm>
          <a:off x="21404503" y="449503"/>
          <a:ext cx="1235364" cy="1187258"/>
        </a:xfrm>
        <a:prstGeom prst="rect">
          <a:avLst/>
        </a:prstGeom>
      </xdr:spPr>
    </xdr:pic>
    <xdr:clientData/>
  </xdr:twoCellAnchor>
  <xdr:twoCellAnchor editAs="oneCell">
    <xdr:from>
      <xdr:col>3</xdr:col>
      <xdr:colOff>846668</xdr:colOff>
      <xdr:row>2</xdr:row>
      <xdr:rowOff>63500</xdr:rowOff>
    </xdr:from>
    <xdr:to>
      <xdr:col>3</xdr:col>
      <xdr:colOff>2267158</xdr:colOff>
      <xdr:row>7</xdr:row>
      <xdr:rowOff>178919</xdr:rowOff>
    </xdr:to>
    <xdr:pic>
      <xdr:nvPicPr>
        <xdr:cNvPr id="4" name="Imagen 3">
          <a:extLst>
            <a:ext uri="{FF2B5EF4-FFF2-40B4-BE49-F238E27FC236}">
              <a16:creationId xmlns:a16="http://schemas.microsoft.com/office/drawing/2014/main" id="{9D300C3E-BA1D-029F-A66B-5ACCEBA67A57}"/>
            </a:ext>
          </a:extLst>
        </xdr:cNvPr>
        <xdr:cNvPicPr>
          <a:picLocks noChangeAspect="1"/>
        </xdr:cNvPicPr>
      </xdr:nvPicPr>
      <xdr:blipFill>
        <a:blip xmlns:r="http://schemas.openxmlformats.org/officeDocument/2006/relationships" r:embed="rId2"/>
        <a:stretch>
          <a:fillRect/>
        </a:stretch>
      </xdr:blipFill>
      <xdr:spPr>
        <a:xfrm>
          <a:off x="3386668" y="444500"/>
          <a:ext cx="1420490" cy="11949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T63"/>
  <sheetViews>
    <sheetView tabSelected="1" topLeftCell="F16" zoomScale="85" zoomScaleNormal="85" workbookViewId="0">
      <selection activeCell="E17" sqref="E17:E18"/>
    </sheetView>
  </sheetViews>
  <sheetFormatPr defaultColWidth="11" defaultRowHeight="15.75"/>
  <cols>
    <col min="4" max="4" width="30.875"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c r="D3" s="1"/>
      <c r="E3" s="2"/>
      <c r="F3" s="2"/>
      <c r="G3" s="2"/>
      <c r="H3" s="2"/>
      <c r="I3" s="2"/>
      <c r="J3" s="2"/>
      <c r="K3" s="2"/>
      <c r="L3" s="2"/>
      <c r="M3" s="2"/>
      <c r="N3" s="2"/>
      <c r="O3" s="2"/>
      <c r="P3" s="2"/>
      <c r="Q3" s="2"/>
      <c r="R3" s="3"/>
    </row>
    <row r="4" spans="4:20" ht="18">
      <c r="D4" s="4"/>
      <c r="E4" s="77" t="s">
        <v>0</v>
      </c>
      <c r="F4" s="77"/>
      <c r="G4" s="77"/>
      <c r="H4" s="77"/>
      <c r="I4" s="77"/>
      <c r="J4" s="77"/>
      <c r="K4" s="77"/>
      <c r="L4" s="77"/>
      <c r="M4" s="77"/>
      <c r="N4" s="77"/>
      <c r="O4" s="77"/>
      <c r="P4" s="77"/>
      <c r="Q4" s="77"/>
      <c r="R4" s="78"/>
    </row>
    <row r="5" spans="4:20" ht="18">
      <c r="D5" s="4"/>
      <c r="E5" s="77" t="s">
        <v>1</v>
      </c>
      <c r="F5" s="77"/>
      <c r="G5" s="77"/>
      <c r="H5" s="77"/>
      <c r="I5" s="77"/>
      <c r="J5" s="77"/>
      <c r="K5" s="77"/>
      <c r="L5" s="77"/>
      <c r="M5" s="77"/>
      <c r="N5" s="77"/>
      <c r="O5" s="77"/>
      <c r="P5" s="77"/>
      <c r="Q5" s="77"/>
      <c r="R5" s="78"/>
    </row>
    <row r="6" spans="4:20" ht="18">
      <c r="D6" s="4"/>
      <c r="E6" s="79" t="s">
        <v>2</v>
      </c>
      <c r="F6" s="79"/>
      <c r="G6" s="79"/>
      <c r="H6" s="79"/>
      <c r="I6" s="79"/>
      <c r="J6" s="79"/>
      <c r="K6" s="79"/>
      <c r="L6" s="79"/>
      <c r="M6" s="79"/>
      <c r="N6" s="79"/>
      <c r="O6" s="79"/>
      <c r="P6" s="79"/>
      <c r="Q6" s="79"/>
      <c r="R6" s="80"/>
    </row>
    <row r="7" spans="4:20">
      <c r="D7" s="4"/>
      <c r="R7" s="5"/>
    </row>
    <row r="8" spans="4:20" ht="16.5" thickBot="1">
      <c r="D8" s="4"/>
      <c r="R8" s="5"/>
    </row>
    <row r="9" spans="4:20" ht="43.5" customHeight="1" thickBot="1">
      <c r="D9" s="81" t="s">
        <v>3</v>
      </c>
      <c r="E9" s="82"/>
      <c r="F9" s="83" t="s">
        <v>4</v>
      </c>
      <c r="G9" s="84"/>
      <c r="H9" s="84"/>
      <c r="I9" s="84"/>
      <c r="J9" s="84"/>
      <c r="K9" s="84"/>
      <c r="L9" s="84"/>
      <c r="M9" s="84"/>
      <c r="N9" s="84"/>
      <c r="O9" s="84"/>
      <c r="P9" s="84"/>
      <c r="Q9" s="84"/>
      <c r="R9" s="85"/>
    </row>
    <row r="10" spans="4:20" ht="27.95" customHeight="1">
      <c r="D10" s="86" t="s">
        <v>5</v>
      </c>
      <c r="E10" s="89" t="s">
        <v>6</v>
      </c>
      <c r="F10" s="90" t="s">
        <v>7</v>
      </c>
      <c r="G10" s="89" t="s">
        <v>8</v>
      </c>
      <c r="H10" s="93" t="s">
        <v>9</v>
      </c>
      <c r="I10" s="94"/>
      <c r="J10" s="94"/>
      <c r="K10" s="94"/>
      <c r="L10" s="94"/>
      <c r="M10" s="94"/>
      <c r="N10" s="94"/>
      <c r="O10" s="95"/>
      <c r="P10" s="94" t="s">
        <v>10</v>
      </c>
      <c r="Q10" s="94"/>
      <c r="R10" s="96"/>
    </row>
    <row r="11" spans="4:20" ht="32.1" customHeight="1">
      <c r="D11" s="87"/>
      <c r="E11" s="75"/>
      <c r="F11" s="91"/>
      <c r="G11" s="75"/>
      <c r="H11" s="75" t="s">
        <v>11</v>
      </c>
      <c r="I11" s="75" t="s">
        <v>12</v>
      </c>
      <c r="J11" s="97" t="s">
        <v>13</v>
      </c>
      <c r="K11" s="97"/>
      <c r="L11" s="97"/>
      <c r="M11" s="97"/>
      <c r="N11" s="97" t="s">
        <v>14</v>
      </c>
      <c r="O11" s="102"/>
      <c r="P11" s="97"/>
      <c r="Q11" s="97"/>
      <c r="R11" s="98"/>
    </row>
    <row r="12" spans="4:20" ht="30">
      <c r="D12" s="88"/>
      <c r="E12" s="76"/>
      <c r="F12" s="92"/>
      <c r="G12" s="76"/>
      <c r="H12" s="76"/>
      <c r="I12" s="101"/>
      <c r="J12" s="10" t="s">
        <v>15</v>
      </c>
      <c r="K12" s="10" t="s">
        <v>16</v>
      </c>
      <c r="L12" s="10" t="s">
        <v>17</v>
      </c>
      <c r="M12" s="10" t="s">
        <v>18</v>
      </c>
      <c r="N12" s="11" t="s">
        <v>19</v>
      </c>
      <c r="O12" s="6" t="s">
        <v>20</v>
      </c>
      <c r="P12" s="99"/>
      <c r="Q12" s="99"/>
      <c r="R12" s="100"/>
    </row>
    <row r="13" spans="4:20" ht="84.75" customHeight="1">
      <c r="D13" s="103" t="s">
        <v>21</v>
      </c>
      <c r="E13" s="104" t="s">
        <v>22</v>
      </c>
      <c r="F13" s="105" t="s">
        <v>23</v>
      </c>
      <c r="G13" s="105" t="s">
        <v>24</v>
      </c>
      <c r="H13" s="106">
        <v>18</v>
      </c>
      <c r="I13" s="107" t="s">
        <v>25</v>
      </c>
      <c r="J13" s="108">
        <v>23</v>
      </c>
      <c r="K13" s="108">
        <v>23</v>
      </c>
      <c r="L13" s="108">
        <v>23</v>
      </c>
      <c r="M13" s="109">
        <v>0.23</v>
      </c>
      <c r="N13" s="60">
        <f>IFERROR((L13-L14)/L14,"ND")</f>
        <v>0.27777777777777779</v>
      </c>
      <c r="O13" s="27">
        <f>IFERROR(((J13+K13+L13)-(J14+K14+L14))/(J14+K14+L14),"ND")</f>
        <v>0.27777777777777779</v>
      </c>
      <c r="P13" s="110" t="s">
        <v>26</v>
      </c>
      <c r="Q13" s="110"/>
      <c r="R13" s="111"/>
    </row>
    <row r="14" spans="4:20" ht="120.95" customHeight="1">
      <c r="D14" s="112"/>
      <c r="E14" s="113"/>
      <c r="F14" s="114"/>
      <c r="G14" s="114"/>
      <c r="H14" s="115"/>
      <c r="I14" s="116"/>
      <c r="J14" s="108">
        <v>18</v>
      </c>
      <c r="K14" s="108">
        <v>18</v>
      </c>
      <c r="L14" s="108">
        <v>18</v>
      </c>
      <c r="M14" s="117">
        <v>18</v>
      </c>
      <c r="N14" s="69"/>
      <c r="O14" s="28"/>
      <c r="P14" s="118"/>
      <c r="Q14" s="118"/>
      <c r="R14" s="119"/>
      <c r="S14" s="7"/>
      <c r="T14" s="7"/>
    </row>
    <row r="15" spans="4:20" ht="69.95" customHeight="1">
      <c r="D15" s="120" t="s">
        <v>27</v>
      </c>
      <c r="E15" s="121" t="s">
        <v>28</v>
      </c>
      <c r="F15" s="122" t="s">
        <v>29</v>
      </c>
      <c r="G15" s="123" t="s">
        <v>30</v>
      </c>
      <c r="H15" s="124">
        <v>449832.04</v>
      </c>
      <c r="I15" s="125" t="s">
        <v>31</v>
      </c>
      <c r="J15" s="126">
        <v>104113.39</v>
      </c>
      <c r="K15" s="126">
        <v>106647.06</v>
      </c>
      <c r="L15" s="126">
        <v>127854.78</v>
      </c>
      <c r="M15" s="127">
        <v>143869</v>
      </c>
      <c r="N15" s="25">
        <f>IFERROR(M15/M16,"ND")</f>
        <v>1.246147716347195</v>
      </c>
      <c r="O15" s="27">
        <f>IFERROR(((J15+K15+L15+M15)/H15),"ND")</f>
        <v>1.0725875151089728</v>
      </c>
      <c r="P15" s="37" t="s">
        <v>32</v>
      </c>
      <c r="Q15" s="128"/>
      <c r="R15" s="129"/>
    </row>
    <row r="16" spans="4:20" ht="69.95" customHeight="1">
      <c r="D16" s="130"/>
      <c r="E16" s="121"/>
      <c r="F16" s="131"/>
      <c r="G16" s="123"/>
      <c r="H16" s="132"/>
      <c r="I16" s="125"/>
      <c r="J16" s="127">
        <v>104163</v>
      </c>
      <c r="K16" s="127">
        <v>118453</v>
      </c>
      <c r="L16" s="127">
        <v>111765</v>
      </c>
      <c r="M16" s="127">
        <v>115451</v>
      </c>
      <c r="N16" s="26"/>
      <c r="O16" s="28"/>
      <c r="P16" s="133"/>
      <c r="Q16" s="128"/>
      <c r="R16" s="129"/>
    </row>
    <row r="17" spans="4:18" ht="51.75" customHeight="1">
      <c r="D17" s="134" t="s">
        <v>33</v>
      </c>
      <c r="E17" s="135" t="s">
        <v>34</v>
      </c>
      <c r="F17" s="105" t="s">
        <v>35</v>
      </c>
      <c r="G17" s="136" t="s">
        <v>30</v>
      </c>
      <c r="H17" s="43">
        <v>2200</v>
      </c>
      <c r="I17" s="137" t="s">
        <v>31</v>
      </c>
      <c r="J17" s="12">
        <v>550</v>
      </c>
      <c r="K17" s="12">
        <v>550</v>
      </c>
      <c r="L17" s="12">
        <v>550</v>
      </c>
      <c r="M17" s="12">
        <v>550</v>
      </c>
      <c r="N17" s="25">
        <f>IFERROR(J17/J18,"ND")</f>
        <v>1</v>
      </c>
      <c r="O17" s="27">
        <f>J17/H17</f>
        <v>0.25</v>
      </c>
      <c r="P17" s="15" t="s">
        <v>36</v>
      </c>
      <c r="Q17" s="16"/>
      <c r="R17" s="17"/>
    </row>
    <row r="18" spans="4:18" ht="51" customHeight="1">
      <c r="D18" s="130"/>
      <c r="E18" s="138"/>
      <c r="F18" s="114"/>
      <c r="G18" s="136"/>
      <c r="H18" s="44"/>
      <c r="I18" s="137"/>
      <c r="J18" s="12">
        <v>550</v>
      </c>
      <c r="K18" s="12">
        <v>550</v>
      </c>
      <c r="L18" s="12">
        <v>550</v>
      </c>
      <c r="M18" s="12">
        <v>550</v>
      </c>
      <c r="N18" s="26"/>
      <c r="O18" s="28"/>
      <c r="P18" s="18"/>
      <c r="Q18" s="19"/>
      <c r="R18" s="20"/>
    </row>
    <row r="19" spans="4:18" ht="79.5" customHeight="1">
      <c r="D19" s="139" t="s">
        <v>37</v>
      </c>
      <c r="E19" s="140" t="s">
        <v>38</v>
      </c>
      <c r="F19" s="105" t="s">
        <v>35</v>
      </c>
      <c r="G19" s="105" t="s">
        <v>30</v>
      </c>
      <c r="H19" s="141">
        <v>41245</v>
      </c>
      <c r="I19" s="107" t="s">
        <v>31</v>
      </c>
      <c r="J19" s="142">
        <v>10170</v>
      </c>
      <c r="K19" s="142">
        <v>10283</v>
      </c>
      <c r="L19" s="142">
        <v>10396</v>
      </c>
      <c r="M19" s="142">
        <v>10396</v>
      </c>
      <c r="N19" s="25">
        <f t="shared" ref="N19" si="0">IFERROR(M19/M20,"ND")</f>
        <v>1</v>
      </c>
      <c r="O19" s="27">
        <f>J19/H19</f>
        <v>0.24657534246575341</v>
      </c>
      <c r="P19" s="48" t="s">
        <v>39</v>
      </c>
      <c r="Q19" s="70"/>
      <c r="R19" s="71"/>
    </row>
    <row r="20" spans="4:18" ht="82.5" customHeight="1">
      <c r="D20" s="143"/>
      <c r="E20" s="144"/>
      <c r="F20" s="114"/>
      <c r="G20" s="114"/>
      <c r="H20" s="114"/>
      <c r="I20" s="116"/>
      <c r="J20" s="145">
        <v>10170</v>
      </c>
      <c r="K20" s="145">
        <v>10283</v>
      </c>
      <c r="L20" s="145">
        <v>10396</v>
      </c>
      <c r="M20" s="145">
        <v>10396</v>
      </c>
      <c r="N20" s="26"/>
      <c r="O20" s="28"/>
      <c r="P20" s="72"/>
      <c r="Q20" s="73"/>
      <c r="R20" s="74"/>
    </row>
    <row r="21" spans="4:18" ht="82.5" customHeight="1">
      <c r="D21" s="146" t="s">
        <v>40</v>
      </c>
      <c r="E21" s="140" t="s">
        <v>41</v>
      </c>
      <c r="F21" s="105" t="s">
        <v>23</v>
      </c>
      <c r="G21" s="105" t="s">
        <v>30</v>
      </c>
      <c r="H21" s="105">
        <v>770</v>
      </c>
      <c r="I21" s="107" t="s">
        <v>31</v>
      </c>
      <c r="J21" s="142">
        <v>282</v>
      </c>
      <c r="K21" s="142">
        <v>289</v>
      </c>
      <c r="L21" s="142">
        <v>257</v>
      </c>
      <c r="M21" s="142">
        <v>78</v>
      </c>
      <c r="N21" s="25">
        <f t="shared" ref="N21" si="1">IFERROR(M21/M22,"ND")</f>
        <v>0.57777777777777772</v>
      </c>
      <c r="O21" s="27">
        <f>IFERROR(((J21+K21+L21+M21)/H21),"ND")</f>
        <v>1.1766233766233767</v>
      </c>
      <c r="P21" s="15" t="s">
        <v>42</v>
      </c>
      <c r="Q21" s="16"/>
      <c r="R21" s="17"/>
    </row>
    <row r="22" spans="4:18" ht="82.5" customHeight="1">
      <c r="D22" s="143"/>
      <c r="E22" s="144"/>
      <c r="F22" s="114"/>
      <c r="G22" s="114"/>
      <c r="H22" s="114"/>
      <c r="I22" s="116"/>
      <c r="J22" s="145">
        <v>287</v>
      </c>
      <c r="K22" s="145">
        <v>185</v>
      </c>
      <c r="L22" s="145">
        <v>163</v>
      </c>
      <c r="M22" s="145">
        <v>135</v>
      </c>
      <c r="N22" s="26"/>
      <c r="O22" s="28"/>
      <c r="P22" s="21"/>
      <c r="Q22" s="22"/>
      <c r="R22" s="23"/>
    </row>
    <row r="23" spans="4:18" ht="82.5" customHeight="1">
      <c r="D23" s="146" t="s">
        <v>43</v>
      </c>
      <c r="E23" s="140" t="s">
        <v>44</v>
      </c>
      <c r="F23" s="105" t="s">
        <v>29</v>
      </c>
      <c r="G23" s="105" t="s">
        <v>30</v>
      </c>
      <c r="H23" s="105">
        <v>645</v>
      </c>
      <c r="I23" s="107" t="s">
        <v>31</v>
      </c>
      <c r="J23" s="142">
        <v>160</v>
      </c>
      <c r="K23" s="142">
        <v>141</v>
      </c>
      <c r="L23" s="142">
        <v>211</v>
      </c>
      <c r="M23" s="147">
        <v>208</v>
      </c>
      <c r="N23" s="25">
        <f t="shared" ref="N23" si="2">IFERROR(M23/M24,"ND")</f>
        <v>1.6</v>
      </c>
      <c r="O23" s="27">
        <f>J23/H23</f>
        <v>0.24806201550387597</v>
      </c>
      <c r="P23" s="29" t="s">
        <v>45</v>
      </c>
      <c r="Q23" s="30"/>
      <c r="R23" s="31"/>
    </row>
    <row r="24" spans="4:18" ht="82.5" customHeight="1">
      <c r="D24" s="143"/>
      <c r="E24" s="144"/>
      <c r="F24" s="114"/>
      <c r="G24" s="114"/>
      <c r="H24" s="148"/>
      <c r="I24" s="116"/>
      <c r="J24" s="145">
        <v>162</v>
      </c>
      <c r="K24" s="145">
        <v>193</v>
      </c>
      <c r="L24" s="145">
        <v>160</v>
      </c>
      <c r="M24" s="145">
        <v>130</v>
      </c>
      <c r="N24" s="26"/>
      <c r="O24" s="28"/>
      <c r="P24" s="32"/>
      <c r="Q24" s="33"/>
      <c r="R24" s="34"/>
    </row>
    <row r="25" spans="4:18" ht="82.5" customHeight="1">
      <c r="D25" s="146" t="s">
        <v>46</v>
      </c>
      <c r="E25" s="35" t="s">
        <v>47</v>
      </c>
      <c r="F25" s="105" t="s">
        <v>29</v>
      </c>
      <c r="G25" s="105" t="s">
        <v>30</v>
      </c>
      <c r="H25" s="141">
        <v>7175</v>
      </c>
      <c r="I25" s="107" t="s">
        <v>31</v>
      </c>
      <c r="J25" s="142">
        <v>1275</v>
      </c>
      <c r="K25" s="142">
        <v>1950</v>
      </c>
      <c r="L25" s="142">
        <v>1975</v>
      </c>
      <c r="M25" s="145">
        <v>1975</v>
      </c>
      <c r="N25" s="25">
        <f t="shared" ref="N25" si="3">IFERROR(M25/M26,"ND")</f>
        <v>1</v>
      </c>
      <c r="O25" s="27">
        <f t="shared" ref="O25" si="4">IFERROR(((J25+K25+L25+M25)/H25),"ND")</f>
        <v>1</v>
      </c>
      <c r="P25" s="29" t="s">
        <v>48</v>
      </c>
      <c r="Q25" s="30"/>
      <c r="R25" s="31"/>
    </row>
    <row r="26" spans="4:18" ht="82.5" customHeight="1">
      <c r="D26" s="143"/>
      <c r="E26" s="36"/>
      <c r="F26" s="114"/>
      <c r="G26" s="114"/>
      <c r="H26" s="148"/>
      <c r="I26" s="116"/>
      <c r="J26" s="145">
        <v>1275</v>
      </c>
      <c r="K26" s="145">
        <v>1950</v>
      </c>
      <c r="L26" s="145">
        <v>1975</v>
      </c>
      <c r="M26" s="145">
        <v>1975</v>
      </c>
      <c r="N26" s="26"/>
      <c r="O26" s="28"/>
      <c r="P26" s="32"/>
      <c r="Q26" s="33"/>
      <c r="R26" s="34"/>
    </row>
    <row r="27" spans="4:18" ht="82.5" customHeight="1">
      <c r="D27" s="120" t="s">
        <v>49</v>
      </c>
      <c r="E27" s="135" t="s">
        <v>50</v>
      </c>
      <c r="F27" s="105" t="s">
        <v>35</v>
      </c>
      <c r="G27" s="136" t="s">
        <v>30</v>
      </c>
      <c r="H27" s="43">
        <v>4</v>
      </c>
      <c r="I27" s="137" t="s">
        <v>31</v>
      </c>
      <c r="J27" s="12">
        <v>0</v>
      </c>
      <c r="K27" s="12">
        <v>2</v>
      </c>
      <c r="L27" s="12">
        <v>0</v>
      </c>
      <c r="M27" s="12">
        <v>2</v>
      </c>
      <c r="N27" s="25">
        <f t="shared" ref="N27" si="5">IFERROR(M27/M28,"ND")</f>
        <v>1</v>
      </c>
      <c r="O27" s="27">
        <f t="shared" ref="O27" si="6">IFERROR(((J27+K27+L27+M27)/H27),"ND")</f>
        <v>1</v>
      </c>
      <c r="P27" s="15" t="s">
        <v>51</v>
      </c>
      <c r="Q27" s="16"/>
      <c r="R27" s="17"/>
    </row>
    <row r="28" spans="4:18" ht="82.5" customHeight="1">
      <c r="D28" s="130"/>
      <c r="E28" s="138"/>
      <c r="F28" s="114"/>
      <c r="G28" s="136"/>
      <c r="H28" s="44"/>
      <c r="I28" s="137"/>
      <c r="J28" s="12">
        <v>0</v>
      </c>
      <c r="K28" s="12">
        <v>2</v>
      </c>
      <c r="L28" s="12">
        <v>0</v>
      </c>
      <c r="M28" s="12">
        <v>2</v>
      </c>
      <c r="N28" s="26"/>
      <c r="O28" s="28"/>
      <c r="P28" s="18"/>
      <c r="Q28" s="19"/>
      <c r="R28" s="20"/>
    </row>
    <row r="29" spans="4:18" ht="82.5" customHeight="1">
      <c r="D29" s="139" t="s">
        <v>52</v>
      </c>
      <c r="E29" s="140" t="s">
        <v>53</v>
      </c>
      <c r="F29" s="105" t="s">
        <v>35</v>
      </c>
      <c r="G29" s="105" t="s">
        <v>30</v>
      </c>
      <c r="H29" s="141">
        <v>12</v>
      </c>
      <c r="I29" s="107" t="s">
        <v>31</v>
      </c>
      <c r="J29" s="145">
        <v>3</v>
      </c>
      <c r="K29" s="142">
        <v>3</v>
      </c>
      <c r="L29" s="142">
        <v>3</v>
      </c>
      <c r="M29" s="142">
        <v>3</v>
      </c>
      <c r="N29" s="25">
        <f t="shared" ref="N29" si="7">IFERROR(M29/M30,"ND")</f>
        <v>1</v>
      </c>
      <c r="O29" s="27">
        <f t="shared" ref="O29" si="8">IFERROR(((J29+K29+L29+M29)/H29),"ND")</f>
        <v>1</v>
      </c>
      <c r="P29" s="15" t="s">
        <v>54</v>
      </c>
      <c r="Q29" s="16"/>
      <c r="R29" s="17"/>
    </row>
    <row r="30" spans="4:18" ht="82.5" customHeight="1">
      <c r="D30" s="143"/>
      <c r="E30" s="144"/>
      <c r="F30" s="114"/>
      <c r="G30" s="114"/>
      <c r="H30" s="149"/>
      <c r="I30" s="116"/>
      <c r="J30" s="145">
        <v>3</v>
      </c>
      <c r="K30" s="145">
        <v>3</v>
      </c>
      <c r="L30" s="145">
        <v>3</v>
      </c>
      <c r="M30" s="145">
        <v>3</v>
      </c>
      <c r="N30" s="26"/>
      <c r="O30" s="28"/>
      <c r="P30" s="21"/>
      <c r="Q30" s="22"/>
      <c r="R30" s="23"/>
    </row>
    <row r="31" spans="4:18" ht="82.5" customHeight="1">
      <c r="D31" s="146" t="s">
        <v>55</v>
      </c>
      <c r="E31" s="140" t="s">
        <v>56</v>
      </c>
      <c r="F31" s="105" t="s">
        <v>35</v>
      </c>
      <c r="G31" s="105" t="s">
        <v>30</v>
      </c>
      <c r="H31" s="149">
        <v>12</v>
      </c>
      <c r="I31" s="107" t="s">
        <v>31</v>
      </c>
      <c r="J31" s="145">
        <v>3</v>
      </c>
      <c r="K31" s="142">
        <v>3</v>
      </c>
      <c r="L31" s="142">
        <v>3</v>
      </c>
      <c r="M31" s="142">
        <v>3</v>
      </c>
      <c r="N31" s="25">
        <f t="shared" ref="N31" si="9">IFERROR(M31/M32,"ND")</f>
        <v>1</v>
      </c>
      <c r="O31" s="27">
        <f t="shared" ref="O31" si="10">IFERROR(((J31+K31+L31+M31)/H31),"ND")</f>
        <v>1</v>
      </c>
      <c r="P31" s="24" t="s">
        <v>57</v>
      </c>
      <c r="Q31" s="22"/>
      <c r="R31" s="23"/>
    </row>
    <row r="32" spans="4:18" ht="82.5" customHeight="1">
      <c r="D32" s="143"/>
      <c r="E32" s="144"/>
      <c r="F32" s="114"/>
      <c r="G32" s="114"/>
      <c r="H32" s="148"/>
      <c r="I32" s="116"/>
      <c r="J32" s="145">
        <v>3</v>
      </c>
      <c r="K32" s="145">
        <v>3</v>
      </c>
      <c r="L32" s="145">
        <v>3</v>
      </c>
      <c r="M32" s="145">
        <v>3</v>
      </c>
      <c r="N32" s="26"/>
      <c r="O32" s="28"/>
      <c r="P32" s="18"/>
      <c r="Q32" s="19"/>
      <c r="R32" s="20"/>
    </row>
    <row r="33" spans="4:18" ht="82.5" customHeight="1">
      <c r="D33" s="146" t="s">
        <v>58</v>
      </c>
      <c r="E33" s="140" t="s">
        <v>59</v>
      </c>
      <c r="F33" s="105" t="s">
        <v>35</v>
      </c>
      <c r="G33" s="105" t="s">
        <v>30</v>
      </c>
      <c r="H33" s="149">
        <v>11</v>
      </c>
      <c r="I33" s="107" t="s">
        <v>31</v>
      </c>
      <c r="J33" s="145">
        <v>2</v>
      </c>
      <c r="K33" s="142">
        <v>3</v>
      </c>
      <c r="L33" s="142">
        <v>3</v>
      </c>
      <c r="M33" s="142">
        <v>3</v>
      </c>
      <c r="N33" s="25">
        <f t="shared" ref="N33" si="11">IFERROR(M33/M34,"ND")</f>
        <v>1</v>
      </c>
      <c r="O33" s="27">
        <f t="shared" ref="O33" si="12">IFERROR(((J33+K33+L33+M33)/H33),"ND")</f>
        <v>1</v>
      </c>
      <c r="P33" s="24" t="s">
        <v>60</v>
      </c>
      <c r="Q33" s="22"/>
      <c r="R33" s="23"/>
    </row>
    <row r="34" spans="4:18" ht="82.5" customHeight="1">
      <c r="D34" s="143"/>
      <c r="E34" s="144"/>
      <c r="F34" s="114"/>
      <c r="G34" s="114"/>
      <c r="H34" s="148"/>
      <c r="I34" s="116"/>
      <c r="J34" s="145">
        <v>2</v>
      </c>
      <c r="K34" s="145">
        <v>3</v>
      </c>
      <c r="L34" s="145">
        <v>3</v>
      </c>
      <c r="M34" s="145">
        <v>3</v>
      </c>
      <c r="N34" s="26"/>
      <c r="O34" s="28"/>
      <c r="P34" s="18"/>
      <c r="Q34" s="19"/>
      <c r="R34" s="20"/>
    </row>
    <row r="35" spans="4:18" ht="82.5" customHeight="1">
      <c r="D35" s="120" t="s">
        <v>61</v>
      </c>
      <c r="E35" s="135" t="s">
        <v>62</v>
      </c>
      <c r="F35" s="105" t="s">
        <v>29</v>
      </c>
      <c r="G35" s="136" t="s">
        <v>30</v>
      </c>
      <c r="H35" s="43">
        <v>1184</v>
      </c>
      <c r="I35" s="137" t="s">
        <v>31</v>
      </c>
      <c r="J35" s="12">
        <v>1190</v>
      </c>
      <c r="K35" s="12">
        <v>156</v>
      </c>
      <c r="L35" s="13">
        <v>39</v>
      </c>
      <c r="M35" s="13">
        <v>12</v>
      </c>
      <c r="N35" s="25">
        <f t="shared" ref="N35" si="13">IFERROR(M35/M36,"ND")</f>
        <v>0.27906976744186046</v>
      </c>
      <c r="O35" s="27">
        <f t="shared" ref="O35" si="14">IFERROR(((J35+K35+L35+M35)/H35),"ND")</f>
        <v>1.1798986486486487</v>
      </c>
      <c r="P35" s="15" t="s">
        <v>63</v>
      </c>
      <c r="Q35" s="16"/>
      <c r="R35" s="17"/>
    </row>
    <row r="36" spans="4:18" ht="82.5" customHeight="1">
      <c r="D36" s="130"/>
      <c r="E36" s="138"/>
      <c r="F36" s="114"/>
      <c r="G36" s="136"/>
      <c r="H36" s="44"/>
      <c r="I36" s="137"/>
      <c r="J36" s="12">
        <v>995</v>
      </c>
      <c r="K36" s="12">
        <v>73</v>
      </c>
      <c r="L36" s="12">
        <v>73</v>
      </c>
      <c r="M36" s="12">
        <v>43</v>
      </c>
      <c r="N36" s="26"/>
      <c r="O36" s="28"/>
      <c r="P36" s="18"/>
      <c r="Q36" s="19"/>
      <c r="R36" s="20"/>
    </row>
    <row r="37" spans="4:18" ht="82.5" customHeight="1">
      <c r="D37" s="139" t="s">
        <v>64</v>
      </c>
      <c r="E37" s="140" t="s">
        <v>65</v>
      </c>
      <c r="F37" s="105" t="s">
        <v>35</v>
      </c>
      <c r="G37" s="105" t="s">
        <v>30</v>
      </c>
      <c r="H37" s="105">
        <v>45000</v>
      </c>
      <c r="I37" s="107" t="s">
        <v>31</v>
      </c>
      <c r="J37" s="142">
        <v>33137</v>
      </c>
      <c r="K37" s="142">
        <v>6276</v>
      </c>
      <c r="L37" s="142">
        <v>3499</v>
      </c>
      <c r="M37" s="142">
        <v>4414</v>
      </c>
      <c r="N37" s="25">
        <f t="shared" ref="N37" si="15">IFERROR(M37/M38,"ND")</f>
        <v>1.2611428571428571</v>
      </c>
      <c r="O37" s="27">
        <f t="shared" ref="O37" si="16">IFERROR(((J37+K37+L37+M37)/H37),"ND")</f>
        <v>1.0516888888888889</v>
      </c>
      <c r="P37" s="50" t="s">
        <v>66</v>
      </c>
      <c r="Q37" s="51"/>
      <c r="R37" s="52"/>
    </row>
    <row r="38" spans="4:18" ht="82.5" customHeight="1">
      <c r="D38" s="143"/>
      <c r="E38" s="144"/>
      <c r="F38" s="114"/>
      <c r="G38" s="114"/>
      <c r="H38" s="148"/>
      <c r="I38" s="116"/>
      <c r="J38" s="142">
        <v>30000</v>
      </c>
      <c r="K38" s="142">
        <v>8000</v>
      </c>
      <c r="L38" s="142">
        <v>3500</v>
      </c>
      <c r="M38" s="142">
        <v>3500</v>
      </c>
      <c r="N38" s="26"/>
      <c r="O38" s="28"/>
      <c r="P38" s="53"/>
      <c r="Q38" s="54"/>
      <c r="R38" s="55"/>
    </row>
    <row r="39" spans="4:18" ht="82.5" customHeight="1">
      <c r="D39" s="150" t="s">
        <v>67</v>
      </c>
      <c r="E39" s="140" t="s">
        <v>68</v>
      </c>
      <c r="F39" s="105" t="s">
        <v>35</v>
      </c>
      <c r="G39" s="105" t="s">
        <v>30</v>
      </c>
      <c r="H39" s="105">
        <v>1184</v>
      </c>
      <c r="I39" s="107" t="s">
        <v>31</v>
      </c>
      <c r="J39" s="145">
        <v>1190</v>
      </c>
      <c r="K39" s="142">
        <v>156</v>
      </c>
      <c r="L39" s="142">
        <v>39</v>
      </c>
      <c r="M39" s="142">
        <v>12</v>
      </c>
      <c r="N39" s="25">
        <f t="shared" ref="N39" si="17">IFERROR(M39/M40,"ND")</f>
        <v>0.27906976744186046</v>
      </c>
      <c r="O39" s="27">
        <f t="shared" ref="O39" si="18">IFERROR(((J39+K39+L39+M39)/H39),"ND")</f>
        <v>1.1798986486486487</v>
      </c>
      <c r="P39" s="24" t="s">
        <v>69</v>
      </c>
      <c r="Q39" s="22"/>
      <c r="R39" s="23"/>
    </row>
    <row r="40" spans="4:18" ht="82.5" customHeight="1">
      <c r="D40" s="143"/>
      <c r="E40" s="144"/>
      <c r="F40" s="114"/>
      <c r="G40" s="114"/>
      <c r="H40" s="148"/>
      <c r="I40" s="116"/>
      <c r="J40" s="142">
        <v>995</v>
      </c>
      <c r="K40" s="142">
        <v>73</v>
      </c>
      <c r="L40" s="142">
        <v>73</v>
      </c>
      <c r="M40" s="142">
        <v>43</v>
      </c>
      <c r="N40" s="26"/>
      <c r="O40" s="28"/>
      <c r="P40" s="21"/>
      <c r="Q40" s="22"/>
      <c r="R40" s="23"/>
    </row>
    <row r="41" spans="4:18" ht="82.5" customHeight="1">
      <c r="D41" s="150" t="s">
        <v>70</v>
      </c>
      <c r="E41" s="140" t="s">
        <v>71</v>
      </c>
      <c r="F41" s="105" t="s">
        <v>35</v>
      </c>
      <c r="G41" s="105" t="s">
        <v>30</v>
      </c>
      <c r="H41" s="105">
        <v>46</v>
      </c>
      <c r="I41" s="107" t="s">
        <v>31</v>
      </c>
      <c r="J41" s="142">
        <v>0</v>
      </c>
      <c r="K41" s="142">
        <v>17</v>
      </c>
      <c r="L41" s="142">
        <v>17</v>
      </c>
      <c r="M41" s="142">
        <v>0</v>
      </c>
      <c r="N41" s="25">
        <f t="shared" ref="N41" si="19">IFERROR(M41/M42,"ND")</f>
        <v>0</v>
      </c>
      <c r="O41" s="27">
        <f t="shared" ref="O41" si="20">IFERROR(((J41+K41+L41+M41)/H41),"ND")</f>
        <v>0.73913043478260865</v>
      </c>
      <c r="P41" s="24" t="s">
        <v>72</v>
      </c>
      <c r="Q41" s="22"/>
      <c r="R41" s="23"/>
    </row>
    <row r="42" spans="4:18" ht="82.5" customHeight="1">
      <c r="D42" s="143"/>
      <c r="E42" s="144"/>
      <c r="F42" s="114"/>
      <c r="G42" s="114"/>
      <c r="H42" s="148"/>
      <c r="I42" s="116"/>
      <c r="J42" s="142">
        <v>0</v>
      </c>
      <c r="K42" s="142">
        <v>6</v>
      </c>
      <c r="L42" s="142">
        <v>10</v>
      </c>
      <c r="M42" s="142">
        <v>30</v>
      </c>
      <c r="N42" s="26"/>
      <c r="O42" s="28"/>
      <c r="P42" s="18"/>
      <c r="Q42" s="19"/>
      <c r="R42" s="20"/>
    </row>
    <row r="43" spans="4:18" ht="82.5" customHeight="1">
      <c r="D43" s="120" t="s">
        <v>73</v>
      </c>
      <c r="E43" s="135" t="s">
        <v>74</v>
      </c>
      <c r="F43" s="105" t="s">
        <v>29</v>
      </c>
      <c r="G43" s="136" t="s">
        <v>30</v>
      </c>
      <c r="H43" s="43">
        <v>615000</v>
      </c>
      <c r="I43" s="137" t="s">
        <v>31</v>
      </c>
      <c r="J43" s="12">
        <v>97452</v>
      </c>
      <c r="K43" s="12">
        <v>35744</v>
      </c>
      <c r="L43" s="12">
        <v>68842</v>
      </c>
      <c r="M43" s="12">
        <v>143150</v>
      </c>
      <c r="N43" s="25">
        <f t="shared" ref="N43" si="21">IFERROR(M43/M44,"ND")</f>
        <v>0.30810124402737721</v>
      </c>
      <c r="O43" s="27">
        <f t="shared" ref="O43" si="22">IFERROR(((J43+K43+L43+M43)/H43),"ND")</f>
        <v>0.56128130081300809</v>
      </c>
      <c r="P43" s="49" t="s">
        <v>75</v>
      </c>
      <c r="Q43" s="38"/>
      <c r="R43" s="39"/>
    </row>
    <row r="44" spans="4:18" ht="82.5" customHeight="1">
      <c r="D44" s="130"/>
      <c r="E44" s="138"/>
      <c r="F44" s="114"/>
      <c r="G44" s="136"/>
      <c r="H44" s="44"/>
      <c r="I44" s="137"/>
      <c r="J44" s="12">
        <v>100000</v>
      </c>
      <c r="K44" s="12">
        <v>25339</v>
      </c>
      <c r="L44" s="12">
        <v>25041</v>
      </c>
      <c r="M44" s="12">
        <v>464620</v>
      </c>
      <c r="N44" s="26"/>
      <c r="O44" s="28"/>
      <c r="P44" s="38"/>
      <c r="Q44" s="38"/>
      <c r="R44" s="39"/>
    </row>
    <row r="45" spans="4:18" ht="82.5" customHeight="1">
      <c r="D45" s="150" t="s">
        <v>76</v>
      </c>
      <c r="E45" s="140" t="s">
        <v>77</v>
      </c>
      <c r="F45" s="105" t="s">
        <v>35</v>
      </c>
      <c r="G45" s="105" t="s">
        <v>30</v>
      </c>
      <c r="H45" s="105">
        <v>500</v>
      </c>
      <c r="I45" s="107" t="s">
        <v>31</v>
      </c>
      <c r="J45" s="142">
        <v>149</v>
      </c>
      <c r="K45" s="142">
        <v>148</v>
      </c>
      <c r="L45" s="142">
        <v>172</v>
      </c>
      <c r="M45" s="142">
        <v>63</v>
      </c>
      <c r="N45" s="25">
        <f t="shared" ref="N45" si="23">IFERROR(M45/M46,"ND")</f>
        <v>0.6</v>
      </c>
      <c r="O45" s="27">
        <f t="shared" ref="O45" si="24">IFERROR(((J45+K45+L45+M45)/H45),"ND")</f>
        <v>1.0640000000000001</v>
      </c>
      <c r="P45" s="48" t="s">
        <v>78</v>
      </c>
      <c r="Q45" s="16"/>
      <c r="R45" s="17"/>
    </row>
    <row r="46" spans="4:18" ht="82.5" customHeight="1">
      <c r="D46" s="143"/>
      <c r="E46" s="144"/>
      <c r="F46" s="114"/>
      <c r="G46" s="114"/>
      <c r="H46" s="148"/>
      <c r="I46" s="116"/>
      <c r="J46" s="145">
        <v>150</v>
      </c>
      <c r="K46" s="145">
        <v>155</v>
      </c>
      <c r="L46" s="145">
        <v>90</v>
      </c>
      <c r="M46" s="145">
        <v>105</v>
      </c>
      <c r="N46" s="26"/>
      <c r="O46" s="28"/>
      <c r="P46" s="21"/>
      <c r="Q46" s="22"/>
      <c r="R46" s="23"/>
    </row>
    <row r="47" spans="4:18" ht="82.5" customHeight="1">
      <c r="D47" s="45" t="s">
        <v>79</v>
      </c>
      <c r="E47" s="140" t="s">
        <v>80</v>
      </c>
      <c r="F47" s="105" t="s">
        <v>35</v>
      </c>
      <c r="G47" s="105" t="s">
        <v>30</v>
      </c>
      <c r="H47" s="105">
        <v>45</v>
      </c>
      <c r="I47" s="107" t="s">
        <v>31</v>
      </c>
      <c r="J47" s="142">
        <v>21</v>
      </c>
      <c r="K47" s="14">
        <v>18</v>
      </c>
      <c r="L47" s="142">
        <v>2</v>
      </c>
      <c r="M47" s="142">
        <v>4</v>
      </c>
      <c r="N47" s="25">
        <f t="shared" ref="N47" si="25">IFERROR(M47/M48,"ND")</f>
        <v>0.8</v>
      </c>
      <c r="O47" s="27">
        <f t="shared" ref="O47" si="26">IFERROR(((J47+K47+L47+M47)/H47),"ND")</f>
        <v>1</v>
      </c>
      <c r="P47" s="22" t="s">
        <v>81</v>
      </c>
      <c r="Q47" s="22"/>
      <c r="R47" s="23"/>
    </row>
    <row r="48" spans="4:18" ht="82.5" customHeight="1">
      <c r="D48" s="46"/>
      <c r="E48" s="144"/>
      <c r="F48" s="114"/>
      <c r="G48" s="114"/>
      <c r="H48" s="148"/>
      <c r="I48" s="116"/>
      <c r="J48" s="142">
        <v>22</v>
      </c>
      <c r="K48" s="142">
        <v>9</v>
      </c>
      <c r="L48" s="142">
        <v>9</v>
      </c>
      <c r="M48" s="145">
        <v>5</v>
      </c>
      <c r="N48" s="26"/>
      <c r="O48" s="28"/>
      <c r="P48" s="22"/>
      <c r="Q48" s="22"/>
      <c r="R48" s="23"/>
    </row>
    <row r="49" spans="4:18" ht="82.5" customHeight="1">
      <c r="D49" s="45" t="s">
        <v>82</v>
      </c>
      <c r="E49" s="140" t="s">
        <v>83</v>
      </c>
      <c r="F49" s="105" t="s">
        <v>35</v>
      </c>
      <c r="G49" s="105" t="s">
        <v>30</v>
      </c>
      <c r="H49" s="105">
        <v>3060</v>
      </c>
      <c r="I49" s="107" t="s">
        <v>31</v>
      </c>
      <c r="J49" s="142">
        <v>1822</v>
      </c>
      <c r="K49" s="14">
        <v>704</v>
      </c>
      <c r="L49" s="142">
        <v>1232</v>
      </c>
      <c r="M49" s="142">
        <v>2868</v>
      </c>
      <c r="N49" s="25">
        <f t="shared" ref="N49" si="27">IFERROR(M49/M50,"ND")</f>
        <v>9.8896551724137929</v>
      </c>
      <c r="O49" s="27">
        <f t="shared" ref="O49" si="28">IFERROR(((J49+K49+L49+M49)/H49),"ND")</f>
        <v>2.1653594771241829</v>
      </c>
      <c r="P49" s="47" t="s">
        <v>84</v>
      </c>
      <c r="Q49" s="22"/>
      <c r="R49" s="23"/>
    </row>
    <row r="50" spans="4:18" ht="82.5" customHeight="1">
      <c r="D50" s="46"/>
      <c r="E50" s="144"/>
      <c r="F50" s="114"/>
      <c r="G50" s="114"/>
      <c r="H50" s="148"/>
      <c r="I50" s="116"/>
      <c r="J50" s="145">
        <v>1830</v>
      </c>
      <c r="K50" s="142">
        <v>505</v>
      </c>
      <c r="L50" s="142">
        <v>435</v>
      </c>
      <c r="M50" s="145">
        <v>290</v>
      </c>
      <c r="N50" s="26"/>
      <c r="O50" s="28"/>
      <c r="P50" s="22"/>
      <c r="Q50" s="22"/>
      <c r="R50" s="23"/>
    </row>
    <row r="51" spans="4:18" ht="82.5" customHeight="1">
      <c r="D51" s="45" t="s">
        <v>85</v>
      </c>
      <c r="E51" s="140" t="s">
        <v>86</v>
      </c>
      <c r="F51" s="105" t="s">
        <v>35</v>
      </c>
      <c r="G51" s="105" t="s">
        <v>30</v>
      </c>
      <c r="H51" s="105">
        <v>15</v>
      </c>
      <c r="I51" s="107" t="s">
        <v>31</v>
      </c>
      <c r="J51" s="142">
        <v>5</v>
      </c>
      <c r="K51" s="142">
        <v>1</v>
      </c>
      <c r="L51" s="142">
        <v>0</v>
      </c>
      <c r="M51" s="142">
        <v>1</v>
      </c>
      <c r="N51" s="25">
        <f t="shared" ref="N51" si="29">IFERROR(M51/M52,"ND")</f>
        <v>0.25</v>
      </c>
      <c r="O51" s="27">
        <f t="shared" ref="O51" si="30">IFERROR(((J51+K51+L51+M51)/H51),"ND")</f>
        <v>0.46666666666666667</v>
      </c>
      <c r="P51" s="21" t="s">
        <v>87</v>
      </c>
      <c r="Q51" s="22"/>
      <c r="R51" s="23"/>
    </row>
    <row r="52" spans="4:18" ht="82.5" customHeight="1">
      <c r="D52" s="46"/>
      <c r="E52" s="144"/>
      <c r="F52" s="114"/>
      <c r="G52" s="114"/>
      <c r="H52" s="148"/>
      <c r="I52" s="116"/>
      <c r="J52" s="145">
        <v>5</v>
      </c>
      <c r="K52" s="145">
        <v>3</v>
      </c>
      <c r="L52" s="145">
        <v>3</v>
      </c>
      <c r="M52" s="145">
        <v>4</v>
      </c>
      <c r="N52" s="26"/>
      <c r="O52" s="28"/>
      <c r="P52" s="18"/>
      <c r="Q52" s="19"/>
      <c r="R52" s="20"/>
    </row>
    <row r="53" spans="4:18" ht="82.5" customHeight="1">
      <c r="D53" s="41" t="s">
        <v>88</v>
      </c>
      <c r="E53" s="135" t="s">
        <v>89</v>
      </c>
      <c r="F53" s="105" t="s">
        <v>29</v>
      </c>
      <c r="G53" s="136" t="s">
        <v>30</v>
      </c>
      <c r="H53" s="43">
        <v>12</v>
      </c>
      <c r="I53" s="137" t="s">
        <v>31</v>
      </c>
      <c r="J53" s="12">
        <v>3</v>
      </c>
      <c r="K53" s="13">
        <v>3</v>
      </c>
      <c r="L53" s="13">
        <v>3</v>
      </c>
      <c r="M53" s="13">
        <v>3</v>
      </c>
      <c r="N53" s="25">
        <f t="shared" ref="N53" si="31">IFERROR(M53/M54,"ND")</f>
        <v>1</v>
      </c>
      <c r="O53" s="27">
        <f t="shared" ref="O53" si="32">IFERROR(((J53+K53+L53+M53)/H53),"ND")</f>
        <v>1</v>
      </c>
      <c r="P53" s="37" t="s">
        <v>90</v>
      </c>
      <c r="Q53" s="38"/>
      <c r="R53" s="39"/>
    </row>
    <row r="54" spans="4:18" ht="82.5" customHeight="1">
      <c r="D54" s="42"/>
      <c r="E54" s="138"/>
      <c r="F54" s="114"/>
      <c r="G54" s="136"/>
      <c r="H54" s="44"/>
      <c r="I54" s="137"/>
      <c r="J54" s="12">
        <v>3</v>
      </c>
      <c r="K54" s="13">
        <v>3</v>
      </c>
      <c r="L54" s="13">
        <v>3</v>
      </c>
      <c r="M54" s="13">
        <v>3</v>
      </c>
      <c r="N54" s="26"/>
      <c r="O54" s="28"/>
      <c r="P54" s="40"/>
      <c r="Q54" s="38"/>
      <c r="R54" s="39"/>
    </row>
    <row r="55" spans="4:18" ht="63" customHeight="1">
      <c r="D55" s="67" t="s">
        <v>91</v>
      </c>
      <c r="E55" s="140" t="s">
        <v>92</v>
      </c>
      <c r="F55" s="105" t="s">
        <v>35</v>
      </c>
      <c r="G55" s="105" t="s">
        <v>30</v>
      </c>
      <c r="H55" s="141">
        <v>4</v>
      </c>
      <c r="I55" s="107" t="s">
        <v>31</v>
      </c>
      <c r="J55" s="142">
        <v>1</v>
      </c>
      <c r="K55" s="142">
        <v>1</v>
      </c>
      <c r="L55" s="142">
        <v>1</v>
      </c>
      <c r="M55" s="142">
        <v>1</v>
      </c>
      <c r="N55" s="60">
        <f t="shared" ref="N55" si="33">IFERROR(M55/M56,"ND")</f>
        <v>1</v>
      </c>
      <c r="O55" s="27">
        <f t="shared" ref="O55" si="34">IFERROR(((J55+K55+L55+M55)/H55),"ND")</f>
        <v>1</v>
      </c>
      <c r="P55" s="15" t="s">
        <v>93</v>
      </c>
      <c r="Q55" s="16"/>
      <c r="R55" s="17"/>
    </row>
    <row r="56" spans="4:18" ht="60.75" customHeight="1" thickBot="1">
      <c r="D56" s="68"/>
      <c r="E56" s="151"/>
      <c r="F56" s="152"/>
      <c r="G56" s="152"/>
      <c r="H56" s="152"/>
      <c r="I56" s="153"/>
      <c r="J56" s="154">
        <v>1</v>
      </c>
      <c r="K56" s="154">
        <v>1</v>
      </c>
      <c r="L56" s="154">
        <v>1</v>
      </c>
      <c r="M56" s="154">
        <v>1</v>
      </c>
      <c r="N56" s="61"/>
      <c r="O56" s="62"/>
      <c r="P56" s="63"/>
      <c r="Q56" s="64"/>
      <c r="R56" s="65"/>
    </row>
    <row r="57" spans="4:18">
      <c r="D57" s="4"/>
      <c r="R57" s="5"/>
    </row>
    <row r="62" spans="4:18" ht="57.75" customHeight="1">
      <c r="D62" s="58" t="s">
        <v>94</v>
      </c>
      <c r="E62" s="58"/>
      <c r="F62" s="58"/>
      <c r="G62" s="58"/>
      <c r="I62" s="59" t="s">
        <v>95</v>
      </c>
      <c r="J62" s="59"/>
      <c r="K62" s="59"/>
      <c r="L62" s="59"/>
      <c r="M62" s="59"/>
      <c r="N62" s="8"/>
      <c r="O62" s="58" t="s">
        <v>96</v>
      </c>
      <c r="P62" s="66"/>
      <c r="Q62" s="66"/>
      <c r="R62" s="9"/>
    </row>
    <row r="63" spans="4:18">
      <c r="D63" s="56" t="s">
        <v>97</v>
      </c>
      <c r="E63" s="56"/>
      <c r="F63" s="56"/>
      <c r="G63" s="56"/>
      <c r="I63" s="56"/>
      <c r="J63" s="57"/>
      <c r="K63" s="57"/>
      <c r="L63" s="57"/>
      <c r="M63" s="57"/>
      <c r="O63" s="56"/>
      <c r="P63" s="57"/>
      <c r="Q63" s="57"/>
      <c r="R63" s="57"/>
    </row>
  </sheetData>
  <mergeCells count="219">
    <mergeCell ref="H11:H12"/>
    <mergeCell ref="E4:R4"/>
    <mergeCell ref="E5:R5"/>
    <mergeCell ref="E6:R6"/>
    <mergeCell ref="D9:E9"/>
    <mergeCell ref="F9:R9"/>
    <mergeCell ref="D10:D12"/>
    <mergeCell ref="E10:E12"/>
    <mergeCell ref="F10:F12"/>
    <mergeCell ref="G10:G12"/>
    <mergeCell ref="H10:O10"/>
    <mergeCell ref="P10:R12"/>
    <mergeCell ref="I11:I12"/>
    <mergeCell ref="J11:M11"/>
    <mergeCell ref="N11:O11"/>
    <mergeCell ref="P23:R24"/>
    <mergeCell ref="D13:D14"/>
    <mergeCell ref="I13:I14"/>
    <mergeCell ref="N13:N14"/>
    <mergeCell ref="O13:O14"/>
    <mergeCell ref="P13:R14"/>
    <mergeCell ref="E13:E14"/>
    <mergeCell ref="F13:F14"/>
    <mergeCell ref="H13:H14"/>
    <mergeCell ref="G13:G14"/>
    <mergeCell ref="P15:R16"/>
    <mergeCell ref="O17:O18"/>
    <mergeCell ref="P17:R18"/>
    <mergeCell ref="I19:I20"/>
    <mergeCell ref="N19:N20"/>
    <mergeCell ref="I17:I18"/>
    <mergeCell ref="N17:N18"/>
    <mergeCell ref="P19:R20"/>
    <mergeCell ref="I21:I22"/>
    <mergeCell ref="I15:I16"/>
    <mergeCell ref="N15:N16"/>
    <mergeCell ref="O15:O16"/>
    <mergeCell ref="P21:R22"/>
    <mergeCell ref="D15:D16"/>
    <mergeCell ref="E15:E16"/>
    <mergeCell ref="F15:F16"/>
    <mergeCell ref="G15:G16"/>
    <mergeCell ref="H15:H16"/>
    <mergeCell ref="O19:O20"/>
    <mergeCell ref="D19:D20"/>
    <mergeCell ref="E19:E20"/>
    <mergeCell ref="F19:F20"/>
    <mergeCell ref="G19:G20"/>
    <mergeCell ref="H19:H20"/>
    <mergeCell ref="D17:D18"/>
    <mergeCell ref="E17:E18"/>
    <mergeCell ref="F17:F18"/>
    <mergeCell ref="G17:G18"/>
    <mergeCell ref="H17:H18"/>
    <mergeCell ref="D55:D56"/>
    <mergeCell ref="O35:O36"/>
    <mergeCell ref="D21:D22"/>
    <mergeCell ref="E21:E22"/>
    <mergeCell ref="F21:F22"/>
    <mergeCell ref="G21:G22"/>
    <mergeCell ref="H21:H22"/>
    <mergeCell ref="D23:D24"/>
    <mergeCell ref="E23:E24"/>
    <mergeCell ref="F23:F24"/>
    <mergeCell ref="G23:G24"/>
    <mergeCell ref="H23:H24"/>
    <mergeCell ref="N21:N22"/>
    <mergeCell ref="O21:O22"/>
    <mergeCell ref="N23:N24"/>
    <mergeCell ref="O23:O24"/>
    <mergeCell ref="I35:I36"/>
    <mergeCell ref="D35:D36"/>
    <mergeCell ref="E35:E36"/>
    <mergeCell ref="I23:I24"/>
    <mergeCell ref="I27:I28"/>
    <mergeCell ref="I31:I32"/>
    <mergeCell ref="I29:I30"/>
    <mergeCell ref="D31:D32"/>
    <mergeCell ref="I55:I56"/>
    <mergeCell ref="N55:N56"/>
    <mergeCell ref="O55:O56"/>
    <mergeCell ref="P55:R56"/>
    <mergeCell ref="E55:E56"/>
    <mergeCell ref="F55:F56"/>
    <mergeCell ref="G55:G56"/>
    <mergeCell ref="O62:Q62"/>
    <mergeCell ref="H55:H56"/>
    <mergeCell ref="D33:D34"/>
    <mergeCell ref="D63:G63"/>
    <mergeCell ref="I63:M63"/>
    <mergeCell ref="O63:R63"/>
    <mergeCell ref="H29:H30"/>
    <mergeCell ref="G29:G30"/>
    <mergeCell ref="O31:O32"/>
    <mergeCell ref="D27:D28"/>
    <mergeCell ref="E27:E28"/>
    <mergeCell ref="F27:F28"/>
    <mergeCell ref="G27:G28"/>
    <mergeCell ref="H27:H28"/>
    <mergeCell ref="N35:N36"/>
    <mergeCell ref="D62:G62"/>
    <mergeCell ref="P35:R36"/>
    <mergeCell ref="D37:D38"/>
    <mergeCell ref="E37:E38"/>
    <mergeCell ref="F37:F38"/>
    <mergeCell ref="G37:G38"/>
    <mergeCell ref="F35:F36"/>
    <mergeCell ref="G35:G36"/>
    <mergeCell ref="H35:H36"/>
    <mergeCell ref="D29:D30"/>
    <mergeCell ref="I62:M62"/>
    <mergeCell ref="P37:R38"/>
    <mergeCell ref="D39:D40"/>
    <mergeCell ref="E39:E40"/>
    <mergeCell ref="F39:F40"/>
    <mergeCell ref="G39:G40"/>
    <mergeCell ref="H39:H40"/>
    <mergeCell ref="I39:I40"/>
    <mergeCell ref="P39:R40"/>
    <mergeCell ref="N37:N38"/>
    <mergeCell ref="O37:O38"/>
    <mergeCell ref="N39:N40"/>
    <mergeCell ref="O39:O40"/>
    <mergeCell ref="H37:H38"/>
    <mergeCell ref="I37:I38"/>
    <mergeCell ref="I41:I42"/>
    <mergeCell ref="P41:R42"/>
    <mergeCell ref="D43:D44"/>
    <mergeCell ref="E43:E44"/>
    <mergeCell ref="F43:F44"/>
    <mergeCell ref="G43:G44"/>
    <mergeCell ref="H43:H44"/>
    <mergeCell ref="I43:I44"/>
    <mergeCell ref="N43:N44"/>
    <mergeCell ref="O43:O44"/>
    <mergeCell ref="P43:R44"/>
    <mergeCell ref="N41:N42"/>
    <mergeCell ref="O41:O42"/>
    <mergeCell ref="D41:D42"/>
    <mergeCell ref="E41:E42"/>
    <mergeCell ref="F41:F42"/>
    <mergeCell ref="G41:G42"/>
    <mergeCell ref="H41:H42"/>
    <mergeCell ref="I45:I46"/>
    <mergeCell ref="P45:R46"/>
    <mergeCell ref="D47:D48"/>
    <mergeCell ref="E47:E48"/>
    <mergeCell ref="F47:F48"/>
    <mergeCell ref="G47:G48"/>
    <mergeCell ref="H47:H48"/>
    <mergeCell ref="I47:I48"/>
    <mergeCell ref="P47:R48"/>
    <mergeCell ref="N45:N46"/>
    <mergeCell ref="O45:O46"/>
    <mergeCell ref="N47:N48"/>
    <mergeCell ref="O47:O48"/>
    <mergeCell ref="D45:D46"/>
    <mergeCell ref="E45:E46"/>
    <mergeCell ref="F45:F46"/>
    <mergeCell ref="G45:G46"/>
    <mergeCell ref="H45:H46"/>
    <mergeCell ref="D49:D50"/>
    <mergeCell ref="E49:E50"/>
    <mergeCell ref="F49:F50"/>
    <mergeCell ref="G49:G50"/>
    <mergeCell ref="H49:H50"/>
    <mergeCell ref="I49:I50"/>
    <mergeCell ref="P49:R50"/>
    <mergeCell ref="N49:N50"/>
    <mergeCell ref="O49:O50"/>
    <mergeCell ref="I53:I54"/>
    <mergeCell ref="N53:N54"/>
    <mergeCell ref="O53:O54"/>
    <mergeCell ref="P53:R54"/>
    <mergeCell ref="I51:I52"/>
    <mergeCell ref="N51:N52"/>
    <mergeCell ref="O51:O52"/>
    <mergeCell ref="D53:D54"/>
    <mergeCell ref="E53:E54"/>
    <mergeCell ref="F53:F54"/>
    <mergeCell ref="G53:G54"/>
    <mergeCell ref="H53:H54"/>
    <mergeCell ref="D51:D52"/>
    <mergeCell ref="E51:E52"/>
    <mergeCell ref="F51:F52"/>
    <mergeCell ref="G51:G52"/>
    <mergeCell ref="H51:H52"/>
    <mergeCell ref="P51:R52"/>
    <mergeCell ref="N25:N26"/>
    <mergeCell ref="O25:O26"/>
    <mergeCell ref="H25:H26"/>
    <mergeCell ref="P25:R26"/>
    <mergeCell ref="D25:D26"/>
    <mergeCell ref="E25:E26"/>
    <mergeCell ref="F25:F26"/>
    <mergeCell ref="G25:G26"/>
    <mergeCell ref="I25:I26"/>
    <mergeCell ref="P27:R28"/>
    <mergeCell ref="E33:E34"/>
    <mergeCell ref="F33:F34"/>
    <mergeCell ref="G33:G34"/>
    <mergeCell ref="H33:H34"/>
    <mergeCell ref="I33:I34"/>
    <mergeCell ref="P29:R30"/>
    <mergeCell ref="P31:R32"/>
    <mergeCell ref="N29:N30"/>
    <mergeCell ref="O29:O30"/>
    <mergeCell ref="N31:N32"/>
    <mergeCell ref="N27:N28"/>
    <mergeCell ref="O27:O28"/>
    <mergeCell ref="E31:E32"/>
    <mergeCell ref="F31:F32"/>
    <mergeCell ref="G31:G32"/>
    <mergeCell ref="H31:H32"/>
    <mergeCell ref="F29:F30"/>
    <mergeCell ref="N33:N34"/>
    <mergeCell ref="O33:O34"/>
    <mergeCell ref="P33:R34"/>
    <mergeCell ref="E29:E30"/>
  </mergeCells>
  <printOptions horizontalCentered="1" verticalCentered="1"/>
  <pageMargins left="0.70866141732283472" right="0.70866141732283472" top="0.74803149606299213" bottom="0.74803149606299213" header="0.31496062992125984" footer="0.31496062992125984"/>
  <pageSetup paperSize="190" scale="40"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Enrique Eduardo Encalada Sánchez</cp:lastModifiedBy>
  <cp:revision/>
  <dcterms:created xsi:type="dcterms:W3CDTF">2020-03-29T23:09:10Z</dcterms:created>
  <dcterms:modified xsi:type="dcterms:W3CDTF">2025-01-16T17:32:43Z</dcterms:modified>
  <cp:category/>
  <cp:contentStatus/>
</cp:coreProperties>
</file>