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2"/>
  <workbookPr/>
  <mc:AlternateContent xmlns:mc="http://schemas.openxmlformats.org/markup-compatibility/2006">
    <mc:Choice Requires="x15">
      <x15ac:absPath xmlns:x15ac="http://schemas.microsoft.com/office/spreadsheetml/2010/11/ac" url="C:\Users\alexa\Desktop\PbR-SED 2025\"/>
    </mc:Choice>
  </mc:AlternateContent>
  <xr:revisionPtr revIDLastSave="0" documentId="13_ncr:1_{0D9274E2-DF13-43CD-A39D-47595A2AA23A}" xr6:coauthVersionLast="47" xr6:coauthVersionMax="47" xr10:uidLastSave="{00000000-0000-0000-0000-000000000000}"/>
  <bookViews>
    <workbookView xWindow="-108" yWindow="-108" windowWidth="23256" windowHeight="12456" xr2:uid="{00000000-000D-0000-FFFF-FFFF00000000}"/>
  </bookViews>
  <sheets>
    <sheet name="CEDULA 2TR25 E4" sheetId="1" r:id="rId1"/>
  </sheets>
  <definedNames>
    <definedName name="_xlnm.Print_Area" localSheetId="0">'CEDULA 2TR25 E4'!$C$4:$Q$49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M13" i="1"/>
  <c r="N17" i="1"/>
  <c r="N15" i="1"/>
  <c r="M37" i="1" l="1"/>
  <c r="M35" i="1"/>
  <c r="M33" i="1"/>
  <c r="M31" i="1"/>
  <c r="M29" i="1"/>
  <c r="M27" i="1"/>
  <c r="M25" i="1"/>
  <c r="M23" i="1"/>
  <c r="M21" i="1"/>
  <c r="M19" i="1"/>
  <c r="M17" i="1"/>
  <c r="M15" i="1"/>
  <c r="G17" i="1" l="1"/>
  <c r="G21" i="1" l="1"/>
  <c r="N21" i="1" s="1"/>
  <c r="G23" i="1"/>
  <c r="N23" i="1" s="1"/>
  <c r="G25" i="1"/>
  <c r="N25" i="1" s="1"/>
  <c r="G27" i="1"/>
  <c r="N27" i="1" s="1"/>
  <c r="G29" i="1"/>
  <c r="N29" i="1" s="1"/>
  <c r="G31" i="1"/>
  <c r="N31" i="1" s="1"/>
  <c r="G33" i="1"/>
  <c r="N33" i="1" s="1"/>
  <c r="G35" i="1"/>
  <c r="N35" i="1" s="1"/>
  <c r="G37" i="1"/>
  <c r="N37" i="1" s="1"/>
  <c r="G19" i="1"/>
  <c r="N19" i="1" s="1"/>
  <c r="G15" i="1"/>
</calcChain>
</file>

<file path=xl/sharedStrings.xml><?xml version="1.0" encoding="utf-8"?>
<sst xmlns="http://schemas.openxmlformats.org/spreadsheetml/2006/main" count="109" uniqueCount="73">
  <si>
    <t>CÉDULA DE AVANCE DE CUMPLIMIENTO DE LOS OBJETIVOS Y METAS</t>
  </si>
  <si>
    <t>MUNICIPIO DE BENITO JUÁREZ QUINTANA ROO</t>
  </si>
  <si>
    <t>PERÍODO QUE SE INFORMA: DEL 1 DE ENERO AL 30 DE JUNIO DE 2025</t>
  </si>
  <si>
    <t>PROGRAMA PRESUPUESTARIO ANUAL: E-PPA 4.5 PROGRAMA DE IMPULSO TURÍSTICO</t>
  </si>
  <si>
    <t>NIVEL MIR CON RESUMEN
 NARRATIVO</t>
  </si>
  <si>
    <t>NOMBRE DEL
 INDICADOR</t>
  </si>
  <si>
    <t>SENTIDO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</si>
  <si>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</si>
  <si>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</si>
  <si>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</si>
  <si>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</si>
  <si>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</si>
  <si>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</si>
  <si>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</si>
  <si>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</si>
  <si>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</si>
  <si>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</si>
  <si>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</si>
  <si>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</si>
  <si>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</si>
  <si>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t xml:space="preserve">F- 4.5.1: </t>
    </r>
    <r>
      <rPr>
        <sz val="11"/>
        <color rgb="FF000000"/>
        <rFont val="Calibri"/>
        <scheme val="minor"/>
      </rPr>
      <t>Contribuir a promover un crecimiento económico inclusivo y equitativo, garantizando que el desarrollo genere beneficios para toda la sociedad, con especial atención a los sectores más vulnerables, mediante la implementación de políticas de acceso a oportunidades, fortalecimiento del empleo y fomento a la economía local.</t>
    </r>
  </si>
  <si>
    <r>
      <rPr>
        <b/>
        <sz val="11"/>
        <color theme="1"/>
        <rFont val="Calibri"/>
        <family val="2"/>
        <scheme val="minor"/>
      </rPr>
      <t xml:space="preserve">I_PROS_COM_JUS_SOC: </t>
    </r>
    <r>
      <rPr>
        <sz val="11"/>
        <color theme="1"/>
        <rFont val="Calibri"/>
        <family val="2"/>
        <scheme val="minor"/>
      </rPr>
      <t xml:space="preserve"> Índice de Prosperidad Compartida y Justicia Social </t>
    </r>
  </si>
  <si>
    <t>Ascendente</t>
  </si>
  <si>
    <t>Trianual</t>
  </si>
  <si>
    <t>SI</t>
  </si>
  <si>
    <t>-</t>
  </si>
  <si>
    <r>
      <rPr>
        <b/>
        <sz val="11"/>
        <color rgb="FF000000"/>
        <rFont val="Calibri"/>
        <scheme val="minor"/>
      </rPr>
      <t xml:space="preserve">Meta Trimestral:  
</t>
    </r>
    <r>
      <rPr>
        <sz val="11"/>
        <color rgb="FF000000"/>
        <rFont val="Calibri"/>
        <scheme val="minor"/>
      </rPr>
      <t xml:space="preserve">El Índice Municipal DE Prosperidad Compartida y Justicia Social se integra con 4 Dimensiones y 10 subdimensiones que miden aspectos de Equidad Económica y Oportunidades de Empleo, Acceso a Servicios Básicos de Calidad, Vivienda Digna y Accesible y Participación Ciudadana y Cohesión Social con indicadores de diferentes instituciones externas e internas al municipio . En el segundo trimestre la meta realizada se consideró igual a la programada debido a que los indicadores no han tenido actualizaciones.
</t>
    </r>
    <r>
      <rPr>
        <b/>
        <sz val="11"/>
        <color rgb="FF000000"/>
        <rFont val="Calibri"/>
        <scheme val="minor"/>
      </rPr>
      <t xml:space="preserve">Meta Anual: 
</t>
    </r>
    <r>
      <rPr>
        <sz val="11"/>
        <color rgb="FF000000"/>
        <rFont val="Calibri"/>
        <scheme val="minor"/>
      </rPr>
      <t>La meta anual es del 25% como se esperaba con base a la metra trimestral alcanzada.</t>
    </r>
  </si>
  <si>
    <r>
      <rPr>
        <b/>
        <sz val="11"/>
        <rFont val="Arial"/>
        <family val="2"/>
      </rPr>
      <t>P - 4.5.1.1 :</t>
    </r>
    <r>
      <rPr>
        <sz val="11"/>
        <rFont val="Arial"/>
        <family val="2"/>
      </rPr>
      <t xml:space="preserve"> Contribuir al fortalecimiento del sector turístico mediante la promoción de su diversidad turística y la coordinación con el sector hotelero y actores internacionales, que permitan incrementar la afluencia de visitantes y mejorar la ocupación hotelera de manera sostenible, impactando en el desarrollo económico local.</t>
    </r>
  </si>
  <si>
    <r>
      <rPr>
        <b/>
        <sz val="11"/>
        <rFont val="Arial"/>
        <family val="2"/>
      </rPr>
      <t xml:space="preserve">POR_AFLUEN_TURIS: </t>
    </r>
    <r>
      <rPr>
        <sz val="11"/>
        <rFont val="Arial"/>
        <family val="2"/>
      </rPr>
      <t>Porcentaje de la Afluencia Turística.</t>
    </r>
  </si>
  <si>
    <t>Trimestral</t>
  </si>
  <si>
    <r>
      <rPr>
        <b/>
        <sz val="11"/>
        <rFont val="Calibri"/>
        <family val="2"/>
        <scheme val="minor"/>
      </rPr>
      <t>Avance Trimestral</t>
    </r>
    <r>
      <rPr>
        <sz val="11"/>
        <rFont val="Calibri"/>
        <family val="2"/>
        <scheme val="minor"/>
      </rPr>
      <t xml:space="preserve">: Este segundo trimestre se obtuvo la información de la Asociación de Hoteles de Cancún, la cual representa que esta temporada es un poco baja en el sector turístico, en donde se obtuvo una afluencia turística de 1'520,398 </t>
    </r>
    <r>
      <rPr>
        <b/>
        <sz val="11"/>
        <rFont val="Calibri"/>
        <family val="2"/>
        <scheme val="minor"/>
      </rPr>
      <t>(preliminar)</t>
    </r>
    <r>
      <rPr>
        <sz val="11"/>
        <rFont val="Calibri"/>
        <family val="2"/>
        <scheme val="minor"/>
      </rPr>
      <t xml:space="preserve">,  turistas en el destino de Cancún.
</t>
    </r>
    <r>
      <rPr>
        <b/>
        <sz val="11"/>
        <rFont val="Calibri"/>
        <family val="2"/>
        <scheme val="minor"/>
      </rPr>
      <t>Meta Anual:</t>
    </r>
    <r>
      <rPr>
        <sz val="11"/>
        <rFont val="Calibri"/>
        <family val="2"/>
        <scheme val="minor"/>
      </rPr>
      <t xml:space="preserve"> 
La afluencia turística mide el número de turistas que se desplazan por algún motivo de su lugar de origen hacia alguno de los destinos turísticos de la entidad. Solo se considera el destino de Cancún. La meta que se estableció para este año 2025 fue de 6,585, 000 de turistas.</t>
    </r>
  </si>
  <si>
    <t>4.5.1.1.1 Eventos turísticos que promuevan al sector realizados</t>
  </si>
  <si>
    <r>
      <rPr>
        <b/>
        <sz val="11"/>
        <rFont val="Arial"/>
        <family val="2"/>
      </rPr>
      <t xml:space="preserve">POR_OCUP_HOT: </t>
    </r>
    <r>
      <rPr>
        <sz val="11"/>
        <rFont val="Arial"/>
        <family val="2"/>
      </rPr>
      <t>Porcentaje de Ocupación Hotelera</t>
    </r>
  </si>
  <si>
    <r>
      <rPr>
        <b/>
        <sz val="11"/>
        <rFont val="Calibri"/>
        <family val="2"/>
        <scheme val="minor"/>
      </rPr>
      <t>Avance Trimestral</t>
    </r>
    <r>
      <rPr>
        <sz val="11"/>
        <rFont val="Calibri"/>
        <family val="2"/>
        <scheme val="minor"/>
      </rPr>
      <t xml:space="preserve">: Este segundo trimestre se obtuvo la información de la Asociación de Hoteles de Cancún, en donde se obtuvo una ocupación hotelera del 76.23 % </t>
    </r>
    <r>
      <rPr>
        <b/>
        <sz val="11"/>
        <rFont val="Calibri"/>
        <family val="2"/>
        <scheme val="minor"/>
      </rPr>
      <t>(preliminar)</t>
    </r>
    <r>
      <rPr>
        <sz val="11"/>
        <rFont val="Calibri"/>
        <family val="2"/>
        <scheme val="minor"/>
      </rPr>
      <t xml:space="preserve">, en el destino de Cancún.
</t>
    </r>
    <r>
      <rPr>
        <b/>
        <sz val="11"/>
        <rFont val="Calibri"/>
        <family val="2"/>
        <scheme val="minor"/>
      </rPr>
      <t>Meta Anual:</t>
    </r>
    <r>
      <rPr>
        <sz val="11"/>
        <rFont val="Calibri"/>
        <family val="2"/>
        <scheme val="minor"/>
      </rPr>
      <t xml:space="preserve"> El porcentaje de ocupación es un indicador que muestra el número de habitaciones alquiladas en comparación con el número total de habitaciones disponibles. Solo se considera el destino de Cancún. La meta que se tiene para este año es de  80.13 % </t>
    </r>
    <r>
      <rPr>
        <b/>
        <sz val="11"/>
        <rFont val="Calibri"/>
        <family val="2"/>
        <scheme val="minor"/>
      </rPr>
      <t xml:space="preserve"> (preliminar)</t>
    </r>
    <r>
      <rPr>
        <sz val="11"/>
        <rFont val="Calibri"/>
        <family val="2"/>
        <scheme val="minor"/>
      </rPr>
      <t xml:space="preserve"> de ocupación en el destino.</t>
    </r>
  </si>
  <si>
    <t>4.5.1.1.1.1 Realización de eventos sociales, culturales e inclusivos en sinergia con el sector hotelero.</t>
  </si>
  <si>
    <r>
      <rPr>
        <b/>
        <sz val="11"/>
        <rFont val="Calibri"/>
        <family val="2"/>
        <scheme val="minor"/>
      </rPr>
      <t xml:space="preserve">C - 4.5.1.1.1: </t>
    </r>
    <r>
      <rPr>
        <sz val="11"/>
        <rFont val="Calibri"/>
        <family val="2"/>
        <scheme val="minor"/>
      </rPr>
      <t>Eventos turísticos que promuevan al sector realizados</t>
    </r>
  </si>
  <si>
    <r>
      <rPr>
        <b/>
        <sz val="11"/>
        <rFont val="Calibri"/>
        <family val="2"/>
        <scheme val="minor"/>
      </rPr>
      <t xml:space="preserve">POR_EV_TURIS_REAL: </t>
    </r>
    <r>
      <rPr>
        <sz val="11"/>
        <rFont val="Calibri"/>
        <family val="2"/>
        <scheme val="minor"/>
      </rPr>
      <t>Porcentaje de eventos turísticos realizados</t>
    </r>
  </si>
  <si>
    <r>
      <rPr>
        <b/>
        <sz val="11"/>
        <color theme="1"/>
        <rFont val="Calibri"/>
        <family val="2"/>
        <scheme val="minor"/>
      </rPr>
      <t xml:space="preserve">Avance Trimestral: </t>
    </r>
    <r>
      <rPr>
        <sz val="11"/>
        <color theme="1"/>
        <rFont val="Calibri"/>
        <family val="2"/>
        <scheme val="minor"/>
      </rPr>
      <t>En este trimestre se</t>
    </r>
    <r>
      <rPr>
        <sz val="11"/>
        <rFont val="Calibri"/>
        <family val="2"/>
        <scheme val="minor"/>
      </rPr>
      <t xml:space="preserve"> realizaron 2 eventos turísticos que promuevan al sector realizados. En este periodo se obtuvo un resultado de avance del 66.67%. </t>
    </r>
    <r>
      <rPr>
        <b/>
        <sz val="11"/>
        <rFont val="Calibri"/>
        <family val="2"/>
        <scheme val="minor"/>
      </rPr>
      <t xml:space="preserve">
Meta Anual: </t>
    </r>
    <r>
      <rPr>
        <sz val="11"/>
        <rFont val="Calibri"/>
        <family val="2"/>
        <scheme val="minor"/>
      </rPr>
      <t>Son el cumplimiento de las actividades y eventos que tiene como finalidad de reactivar la economía de nuestro destino por medio de campañas de gestión, desarrollo, difusión y promoción turística.</t>
    </r>
    <r>
      <rPr>
        <b/>
        <sz val="11"/>
        <rFont val="Calibri"/>
        <family val="2"/>
        <scheme val="minor"/>
      </rPr>
      <t xml:space="preserve"> </t>
    </r>
    <r>
      <rPr>
        <sz val="11"/>
        <rFont val="Calibri"/>
        <family val="2"/>
        <scheme val="minor"/>
      </rPr>
      <t>Se estableció que la meta de este año 2025 será de 10 eventos turísticos.</t>
    </r>
  </si>
  <si>
    <r>
      <rPr>
        <b/>
        <sz val="11"/>
        <rFont val="Calibri"/>
        <family val="2"/>
        <scheme val="minor"/>
      </rPr>
      <t xml:space="preserve">A - 4.5.1.1.1.1: </t>
    </r>
    <r>
      <rPr>
        <sz val="11"/>
        <rFont val="Calibri"/>
        <family val="2"/>
        <scheme val="minor"/>
      </rPr>
      <t>Realización de eventos sociales, culturales e inclusivos en sinergia con el sector hotelero.</t>
    </r>
  </si>
  <si>
    <r>
      <rPr>
        <b/>
        <sz val="11"/>
        <rFont val="Calibri"/>
        <family val="2"/>
        <scheme val="minor"/>
      </rPr>
      <t xml:space="preserve">POR_EV_CUL_SOC_INC_REAL: </t>
    </r>
    <r>
      <rPr>
        <sz val="11"/>
        <rFont val="Calibri"/>
        <family val="2"/>
        <scheme val="minor"/>
      </rPr>
      <t xml:space="preserve">Porcentaje de eventos culturales, sociales e inclusivos realizados </t>
    </r>
  </si>
  <si>
    <r>
      <rPr>
        <b/>
        <sz val="11"/>
        <color theme="1"/>
        <rFont val="Calibri"/>
        <family val="2"/>
        <scheme val="minor"/>
      </rPr>
      <t xml:space="preserve">Meta Trimestral: </t>
    </r>
    <r>
      <rPr>
        <sz val="11"/>
        <color theme="1"/>
        <rFont val="Calibri"/>
        <family val="2"/>
        <scheme val="minor"/>
      </rPr>
      <t xml:space="preserve">Se realizaron 2 eventos culturales y sociales, por ello el avance fue del 200% en este periodo.
</t>
    </r>
    <r>
      <rPr>
        <b/>
        <sz val="11"/>
        <color theme="1"/>
        <rFont val="Calibri"/>
        <family val="2"/>
        <scheme val="minor"/>
      </rPr>
      <t xml:space="preserve">Meta Anual: </t>
    </r>
    <r>
      <rPr>
        <sz val="11"/>
        <color theme="1"/>
        <rFont val="Calibri"/>
        <family val="2"/>
        <scheme val="minor"/>
      </rPr>
      <t>Son eventos realizados, en sinergia con el sector hotelero cuyo objetivo es la preservación de lazos culturales, sociales e inclusivos, reforzando la unión con la comunidad hotelera para el beneficio de la población benitojuarense. Se estableció 5 eventos como meta en esta año.</t>
    </r>
  </si>
  <si>
    <t>4.5.1.1.2 Participación en las principales ferias y caravanas de promoción turística del destino a nivel nacional e internacional.</t>
  </si>
  <si>
    <r>
      <rPr>
        <b/>
        <sz val="11"/>
        <rFont val="Calibri"/>
        <family val="2"/>
        <scheme val="minor"/>
      </rPr>
      <t xml:space="preserve">A - 4.5.1.1.1.2: </t>
    </r>
    <r>
      <rPr>
        <sz val="11"/>
        <rFont val="Calibri"/>
        <family val="2"/>
        <scheme val="minor"/>
      </rPr>
      <t>Realización de eventos deportivos con potencial turístico en sinergia con el sector hotelero</t>
    </r>
  </si>
  <si>
    <r>
      <rPr>
        <b/>
        <sz val="11"/>
        <rFont val="Calibri"/>
        <family val="2"/>
        <scheme val="minor"/>
      </rPr>
      <t xml:space="preserve">POR_EV_DEP_REAL_DIF: </t>
    </r>
    <r>
      <rPr>
        <sz val="11"/>
        <rFont val="Calibri"/>
        <family val="2"/>
        <scheme val="minor"/>
      </rPr>
      <t>Porcentaje de eventos deportivos realizados y difundidos</t>
    </r>
  </si>
  <si>
    <r>
      <rPr>
        <b/>
        <sz val="11"/>
        <color theme="1"/>
        <rFont val="Calibri"/>
        <family val="2"/>
        <scheme val="minor"/>
      </rPr>
      <t>Meta Trimestral:</t>
    </r>
    <r>
      <rPr>
        <sz val="11"/>
        <color theme="1"/>
        <rFont val="Calibri"/>
        <family val="2"/>
        <scheme val="minor"/>
      </rPr>
      <t xml:space="preserve"> En este periodo se realizó 3 eventos deportivos, superando la meta establecida, teniendo un avance del 150%
</t>
    </r>
    <r>
      <rPr>
        <b/>
        <sz val="11"/>
        <color theme="1"/>
        <rFont val="Calibri"/>
        <family val="2"/>
        <scheme val="minor"/>
      </rPr>
      <t>Meta Anual:</t>
    </r>
    <r>
      <rPr>
        <sz val="11"/>
        <color theme="1"/>
        <rFont val="Calibri"/>
        <family val="2"/>
        <scheme val="minor"/>
      </rPr>
      <t xml:space="preserve"> Son eventos realizados por la Secretaria Municipal de Turismo, en sinergia con el sector hotelero cuyo objetivo es la motivación del deporte reforzando la unión con la comunidad hotelera para el beneficio de la población benitojuarense. Se estableció un total de 5 eventos este año.</t>
    </r>
  </si>
  <si>
    <t xml:space="preserve">4.5.1.1.2.2 Promoción de las actividades turísticas en redes sociales </t>
  </si>
  <si>
    <r>
      <rPr>
        <b/>
        <sz val="11"/>
        <rFont val="Calibri"/>
        <family val="2"/>
        <scheme val="minor"/>
      </rPr>
      <t xml:space="preserve">C - 4.5.1.1.2: </t>
    </r>
    <r>
      <rPr>
        <sz val="11"/>
        <rFont val="Calibri"/>
        <family val="2"/>
        <scheme val="minor"/>
      </rPr>
      <t>Participación en las principales ferias y caravanas de promoción turística del destino a nivel nacional e internacional.</t>
    </r>
  </si>
  <si>
    <r>
      <rPr>
        <b/>
        <sz val="11"/>
        <rFont val="Calibri"/>
        <family val="2"/>
        <scheme val="minor"/>
      </rPr>
      <t xml:space="preserve">POR_PAR_FER_CAR_TURIS: </t>
    </r>
    <r>
      <rPr>
        <sz val="11"/>
        <rFont val="Calibri"/>
        <family val="2"/>
        <scheme val="minor"/>
      </rPr>
      <t>Porcentaje de participación en ferias y caravanas turísticas</t>
    </r>
  </si>
  <si>
    <r>
      <rPr>
        <b/>
        <sz val="11"/>
        <color theme="1"/>
        <rFont val="Calibri"/>
        <family val="2"/>
        <scheme val="minor"/>
      </rPr>
      <t xml:space="preserve">Meta Trimestral: </t>
    </r>
    <r>
      <rPr>
        <sz val="11"/>
        <color theme="1"/>
        <rFont val="Calibri"/>
        <family val="2"/>
        <scheme val="minor"/>
      </rPr>
      <t xml:space="preserve">En este periodo el Secretario asistió a 1 evento internacional enfocado en el sector turístico, cumpliendo con la meta establecida para este periodo. Se logró un avance del 100%
</t>
    </r>
    <r>
      <rPr>
        <b/>
        <sz val="11"/>
        <color theme="1"/>
        <rFont val="Calibri"/>
        <family val="2"/>
        <scheme val="minor"/>
      </rPr>
      <t>Meta Anual:</t>
    </r>
    <r>
      <rPr>
        <sz val="11"/>
        <color theme="1"/>
        <rFont val="Calibri"/>
        <family val="2"/>
        <scheme val="minor"/>
      </rPr>
      <t xml:space="preserve"> Son las ferias y caravanas turísticas asistidas por el titular de la Secretaria de Turismo Municipal para la promoción, el fomento y desarrollo del destino.Se estableció el objetivo meta de 6 eventos asisitidos en este año.</t>
    </r>
  </si>
  <si>
    <t>4.5.1.1.3.1 Atenciones a turistas brindadas</t>
  </si>
  <si>
    <r>
      <rPr>
        <b/>
        <sz val="11"/>
        <rFont val="Calibri"/>
        <family val="2"/>
        <scheme val="minor"/>
      </rPr>
      <t xml:space="preserve">A - 4.5.1.1.2.1: </t>
    </r>
    <r>
      <rPr>
        <sz val="11"/>
        <rFont val="Calibri"/>
        <family val="2"/>
        <scheme val="minor"/>
      </rPr>
      <t xml:space="preserve"> Difusión de eventos, productos y servicios con potencial turístico</t>
    </r>
  </si>
  <si>
    <r>
      <rPr>
        <b/>
        <sz val="11"/>
        <rFont val="Calibri"/>
        <family val="2"/>
        <scheme val="minor"/>
      </rPr>
      <t xml:space="preserve">POR_EV_TURIS_DIF: </t>
    </r>
    <r>
      <rPr>
        <sz val="11"/>
        <rFont val="Calibri"/>
        <family val="2"/>
        <scheme val="minor"/>
      </rPr>
      <t xml:space="preserve">Porcentaje de eventos turísticos  difundidos </t>
    </r>
  </si>
  <si>
    <r>
      <rPr>
        <b/>
        <sz val="11"/>
        <color theme="1"/>
        <rFont val="Calibri"/>
        <family val="2"/>
        <scheme val="minor"/>
      </rPr>
      <t>Meta Trimestral:</t>
    </r>
    <r>
      <rPr>
        <sz val="11"/>
        <color theme="1"/>
        <rFont val="Calibri"/>
        <family val="2"/>
        <scheme val="minor"/>
      </rPr>
      <t xml:space="preserve"> La Sria de Turismo recibió 3 peticiones de apoyo para la realización de 3 eventos para su difusión y colaboración, alcanzando un avance del 150%.
</t>
    </r>
    <r>
      <rPr>
        <b/>
        <sz val="11"/>
        <color theme="1"/>
        <rFont val="Calibri"/>
        <family val="2"/>
        <scheme val="minor"/>
      </rPr>
      <t>Meta Anual:</t>
    </r>
    <r>
      <rPr>
        <sz val="11"/>
        <color theme="1"/>
        <rFont val="Calibri"/>
        <family val="2"/>
        <scheme val="minor"/>
      </rPr>
      <t xml:space="preserve"> Son los eventos de vocación turística a los cuales se contribuye y difunden a través de los canales de comunicación de la Secretaria Municipal de Turismo. Se estableció un obejtivo de 7 eventos difundidos. </t>
    </r>
  </si>
  <si>
    <t>4.5.1.1.3.3 Colaboración entre ciudades por medio de hermanamientos</t>
  </si>
  <si>
    <r>
      <rPr>
        <b/>
        <sz val="11"/>
        <rFont val="Calibri"/>
        <family val="2"/>
        <scheme val="minor"/>
      </rPr>
      <t xml:space="preserve">A - 4.5.1.1.2.2: </t>
    </r>
    <r>
      <rPr>
        <sz val="11"/>
        <rFont val="Calibri"/>
        <family val="2"/>
        <scheme val="minor"/>
      </rPr>
      <t xml:space="preserve">Promoción de las actividades turísticas en redes sociales </t>
    </r>
  </si>
  <si>
    <r>
      <rPr>
        <b/>
        <sz val="11"/>
        <rFont val="Calibri"/>
        <family val="2"/>
        <scheme val="minor"/>
      </rPr>
      <t xml:space="preserve">POR_PUB_PROM_TURIS_VIS: </t>
    </r>
    <r>
      <rPr>
        <sz val="11"/>
        <rFont val="Calibri"/>
        <family val="2"/>
        <scheme val="minor"/>
      </rPr>
      <t>Porcentaje de publicaciones de promoción turística visualizadas</t>
    </r>
  </si>
  <si>
    <r>
      <rPr>
        <b/>
        <sz val="11"/>
        <color theme="1"/>
        <rFont val="Calibri"/>
        <family val="2"/>
        <scheme val="minor"/>
      </rPr>
      <t>Meta Trimestral:</t>
    </r>
    <r>
      <rPr>
        <sz val="11"/>
        <color theme="1"/>
        <rFont val="Calibri"/>
        <family val="2"/>
        <scheme val="minor"/>
      </rPr>
      <t xml:space="preserve"> En este trimestre se obtuvo 232,834 de reacciones, comentarios, compartidos y guardados en medios de comunciación. El avance en el trimestre fue mayor a lo programado, obteniendo un avance del 465.67%.
</t>
    </r>
    <r>
      <rPr>
        <b/>
        <sz val="11"/>
        <color theme="1"/>
        <rFont val="Calibri"/>
        <family val="2"/>
        <scheme val="minor"/>
      </rPr>
      <t>Meta Anual:</t>
    </r>
    <r>
      <rPr>
        <sz val="11"/>
        <color theme="1"/>
        <rFont val="Calibri"/>
        <family val="2"/>
        <scheme val="minor"/>
      </rPr>
      <t xml:space="preserve"> Es el alcance de publicaciones creadas por la Secretaría Municipal de Turismo para el apoyo de la reactivación económica y la difusión de información turística. Se etsableció una meta de 220,000 visualizaciones en las redes sociales de la Secretaría. </t>
    </r>
  </si>
  <si>
    <r>
      <rPr>
        <b/>
        <sz val="11"/>
        <rFont val="Calibri"/>
        <family val="2"/>
        <scheme val="minor"/>
      </rPr>
      <t xml:space="preserve">C - 4.5.1.1.3: </t>
    </r>
    <r>
      <rPr>
        <sz val="11"/>
        <rFont val="Calibri"/>
        <family val="2"/>
        <scheme val="minor"/>
      </rPr>
      <t>Eventos  turísticos de integración internacional y diplomacia</t>
    </r>
  </si>
  <si>
    <r>
      <rPr>
        <b/>
        <sz val="11"/>
        <rFont val="Calibri"/>
        <family val="2"/>
        <scheme val="minor"/>
      </rPr>
      <t xml:space="preserve">POR_EV_TURIS_IN_INT_DIP: </t>
    </r>
    <r>
      <rPr>
        <sz val="11"/>
        <rFont val="Calibri"/>
        <family val="2"/>
        <scheme val="minor"/>
      </rPr>
      <t>Porcentaje de eventos turísticos de integración internacional y diplomacia.</t>
    </r>
  </si>
  <si>
    <r>
      <rPr>
        <b/>
        <sz val="11"/>
        <color theme="1"/>
        <rFont val="Calibri"/>
        <family val="2"/>
        <scheme val="minor"/>
      </rPr>
      <t xml:space="preserve">Avance Trimestral: </t>
    </r>
    <r>
      <rPr>
        <sz val="11"/>
        <color theme="1"/>
        <rFont val="Calibri"/>
        <family val="2"/>
        <scheme val="minor"/>
      </rPr>
      <t xml:space="preserve">En este trimestre no se realizaron eventos, en este periodo se obtuvo un resultado de avance del 0%. 
</t>
    </r>
    <r>
      <rPr>
        <b/>
        <sz val="11"/>
        <color theme="1"/>
        <rFont val="Calibri"/>
        <family val="2"/>
        <scheme val="minor"/>
      </rPr>
      <t>Meta Anual:</t>
    </r>
    <r>
      <rPr>
        <sz val="11"/>
        <color theme="1"/>
        <rFont val="Calibri"/>
        <family val="2"/>
        <scheme val="minor"/>
      </rPr>
      <t xml:space="preserve"> Son el cumplimiento de las actividades y eventos que tiene como finalidad de integración internacional y diplomacia a beneficio del turismo. Se estableció que la meta de este año 2025 será de 3 eventos turísticos.</t>
    </r>
  </si>
  <si>
    <r>
      <t xml:space="preserve">A - 4.5.1.1.3.1: </t>
    </r>
    <r>
      <rPr>
        <sz val="11"/>
        <rFont val="Calibri"/>
        <family val="2"/>
        <scheme val="minor"/>
      </rPr>
      <t>Atenciones a turistas brindadas</t>
    </r>
  </si>
  <si>
    <r>
      <rPr>
        <b/>
        <sz val="11"/>
        <rFont val="Calibri"/>
        <family val="2"/>
        <scheme val="minor"/>
      </rPr>
      <t xml:space="preserve">POR_AT_TURIS_BRIN: </t>
    </r>
    <r>
      <rPr>
        <sz val="11"/>
        <rFont val="Calibri"/>
        <family val="2"/>
        <scheme val="minor"/>
      </rPr>
      <t>Porcentaje de atenciones a turistas brindadas</t>
    </r>
  </si>
  <si>
    <r>
      <rPr>
        <b/>
        <sz val="11"/>
        <color theme="1"/>
        <rFont val="Calibri"/>
        <family val="2"/>
        <scheme val="minor"/>
      </rPr>
      <t xml:space="preserve">Meta Trimestral: </t>
    </r>
    <r>
      <rPr>
        <b/>
        <sz val="11"/>
        <rFont val="Calibri"/>
        <family val="2"/>
        <scheme val="minor"/>
      </rPr>
      <t xml:space="preserve"> </t>
    </r>
    <r>
      <rPr>
        <sz val="11"/>
        <rFont val="Calibri"/>
        <family val="2"/>
        <scheme val="minor"/>
      </rPr>
      <t>Se atendieron a un total de 18 turistas. El avance de este trimestre fue menor a lo programado, teniendo un avance del 20.00%.</t>
    </r>
    <r>
      <rPr>
        <b/>
        <sz val="11"/>
        <rFont val="Calibri"/>
        <family val="2"/>
        <scheme val="minor"/>
      </rPr>
      <t xml:space="preserve">
Meta Anual: </t>
    </r>
    <r>
      <rPr>
        <sz val="11"/>
        <rFont val="Calibri"/>
        <family val="2"/>
        <scheme val="minor"/>
      </rPr>
      <t>Son los</t>
    </r>
    <r>
      <rPr>
        <b/>
        <sz val="11"/>
        <rFont val="Calibri"/>
        <family val="2"/>
        <scheme val="minor"/>
      </rPr>
      <t xml:space="preserve"> </t>
    </r>
    <r>
      <rPr>
        <sz val="11"/>
        <rFont val="Calibri"/>
        <family val="2"/>
        <scheme val="minor"/>
      </rPr>
      <t xml:space="preserve">números de turistas atendidos por las áreas que son la oficina de la Secretaria de Turismo Municipal, propiciando información de los atractivos turísticos y actividades del destino. Se estableció una meta anual de 240 turistas atendidos. </t>
    </r>
  </si>
  <si>
    <r>
      <rPr>
        <b/>
        <sz val="11"/>
        <rFont val="Calibri"/>
        <family val="2"/>
        <scheme val="minor"/>
      </rPr>
      <t>A - 4.5.1.1.3.2:</t>
    </r>
    <r>
      <rPr>
        <sz val="11"/>
        <rFont val="Calibri"/>
        <family val="2"/>
        <scheme val="minor"/>
      </rPr>
      <t xml:space="preserve"> Resolución a los casos de diversa índole que se presentan, comunican, y generan a/en la Casa Consular.</t>
    </r>
  </si>
  <si>
    <r>
      <rPr>
        <b/>
        <sz val="11"/>
        <rFont val="Calibri"/>
        <family val="2"/>
        <scheme val="minor"/>
      </rPr>
      <t xml:space="preserve">POR_CAS_RES: </t>
    </r>
    <r>
      <rPr>
        <sz val="11"/>
        <rFont val="Calibri"/>
        <family val="2"/>
        <scheme val="minor"/>
      </rPr>
      <t>Porcentaje de casos con resolución de la casa consular</t>
    </r>
  </si>
  <si>
    <r>
      <rPr>
        <b/>
        <sz val="11"/>
        <color theme="1"/>
        <rFont val="Calibri"/>
        <family val="2"/>
        <scheme val="minor"/>
      </rPr>
      <t>Meta Trimestral</t>
    </r>
    <r>
      <rPr>
        <sz val="11"/>
        <color theme="1"/>
        <rFont val="Calibri"/>
        <family val="2"/>
        <scheme val="minor"/>
      </rPr>
      <t xml:space="preserve">: </t>
    </r>
    <r>
      <rPr>
        <sz val="11"/>
        <rFont val="Calibri"/>
        <family val="2"/>
        <scheme val="minor"/>
      </rPr>
      <t>Se resolvieron 650 casos en la Casa Consular, con un avance de 928.57.%, teniendo con ello un avance superior a lo programado en este trimestre. Se estableció cumplir y lograr las atenciones a los turistas con mejor ubicación y acceso para informes turísticos.</t>
    </r>
    <r>
      <rPr>
        <b/>
        <sz val="11"/>
        <rFont val="Calibri"/>
        <family val="2"/>
        <scheme val="minor"/>
      </rPr>
      <t xml:space="preserve">
Meta Anual: </t>
    </r>
    <r>
      <rPr>
        <sz val="11"/>
        <rFont val="Calibri"/>
        <family val="2"/>
        <scheme val="minor"/>
      </rPr>
      <t xml:space="preserve">Son las resoluciones de los casos registrados que pueden suscitarse durante el periodo de medición, los tipos de casos varían de acuerdo a la temporada. Se estableció </t>
    </r>
    <r>
      <rPr>
        <sz val="11"/>
        <color theme="1"/>
        <rFont val="Calibri"/>
        <family val="2"/>
        <scheme val="minor"/>
      </rPr>
      <t>360 turistas atendidos en casa consular para este 2025.</t>
    </r>
  </si>
  <si>
    <r>
      <rPr>
        <b/>
        <sz val="11"/>
        <rFont val="Calibri"/>
        <family val="2"/>
        <scheme val="minor"/>
      </rPr>
      <t xml:space="preserve">A - 4.5.1.1.3.3: </t>
    </r>
    <r>
      <rPr>
        <sz val="11"/>
        <rFont val="Calibri"/>
        <family val="2"/>
        <scheme val="minor"/>
      </rPr>
      <t>Colaboración entre ciudades por medio de hermanamientos</t>
    </r>
  </si>
  <si>
    <r>
      <rPr>
        <b/>
        <sz val="11"/>
        <rFont val="Calibri"/>
        <family val="2"/>
        <scheme val="minor"/>
      </rPr>
      <t xml:space="preserve">POR_HER_FOR: </t>
    </r>
    <r>
      <rPr>
        <sz val="11"/>
        <rFont val="Calibri"/>
        <family val="2"/>
        <scheme val="minor"/>
      </rPr>
      <t>Porcentaje de hermanamientos formalizados</t>
    </r>
  </si>
  <si>
    <t>Anual</t>
  </si>
  <si>
    <r>
      <rPr>
        <b/>
        <sz val="11"/>
        <color theme="1"/>
        <rFont val="Calibri"/>
        <family val="2"/>
        <scheme val="minor"/>
      </rPr>
      <t>Meta Trimestral</t>
    </r>
    <r>
      <rPr>
        <sz val="11"/>
        <color theme="1"/>
        <rFont val="Calibri"/>
        <family val="2"/>
        <scheme val="minor"/>
      </rPr>
      <t xml:space="preserve">: </t>
    </r>
    <r>
      <rPr>
        <sz val="11"/>
        <rFont val="Calibri"/>
        <family val="2"/>
        <scheme val="minor"/>
      </rPr>
      <t>En este periodo no se tenía programado colaboraciónes entre ciudades por medio de hermanamientos, cumpliendo con un avance del 0%.</t>
    </r>
    <r>
      <rPr>
        <b/>
        <sz val="11"/>
        <rFont val="Calibri"/>
        <family val="2"/>
        <scheme val="minor"/>
      </rPr>
      <t xml:space="preserve">
Meta Anual: </t>
    </r>
    <r>
      <rPr>
        <sz val="11"/>
        <rFont val="Calibri"/>
        <family val="2"/>
        <scheme val="minor"/>
      </rPr>
      <t xml:space="preserve"> Son los hermanamientos formalizados, cuyo objetivo es el de  fomentar las relaciones armónicas y de colaboración entre ciudades de todos los países, obteniendo un beneficio que sume al municipio de Benito Juárez. Se estableció como meta 1 hermaniento formalizado en el año. </t>
    </r>
  </si>
  <si>
    <t>ELABORÓ
Lic. Clara Stephanie Martínez Cimé
Jefatura del Departamento de Desarrollo Turístico</t>
  </si>
  <si>
    <t>REVISÓ
Lic. José Fernando Díaz Núñez
Dirección General de Planeacción Municipal</t>
  </si>
  <si>
    <t>AUTORIZÓ
Lic. Juan Pablo de Zulueta Razo
Secretaría Municipal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</si>
</sst>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1"/>
      <name val="Calibri"/>
      <family val="2"/>
      <scheme val="minor"/>
    </font>
    <font>
      <sz val="9"/>
      <name val="Calibri"/>
      <family val="2"/>
      <scheme val="minor"/>
    </font>
    <font>
      <sz val="11"/>
      <name val="Arial"/>
      <family val="2"/>
    </font>
    <font>
      <b/>
      <sz val="11"/>
      <name val="Arial"/>
      <family val="2"/>
    </font>
    <font>
      <sz val="11"/>
      <name val="Calibri Light"/>
      <family val="2"/>
      <scheme val="major"/>
    </font>
    <font>
      <b/>
      <sz val="1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b/>
      <sz val="20"/>
      <color theme="1"/>
      <name val="Calibri"/>
      <family val="2"/>
      <scheme val="minor"/>
    </font>
    <font>
      <b/>
      <sz val="11"/>
      <color rgb="FF000000"/>
      <name val="Calibri"/>
      <scheme val="minor"/>
    </font>
    <font>
      <sz val="11"/>
      <color rgb="FF000000"/>
      <name val="Calibri"/>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dotted">
        <color indexed="64"/>
      </right>
      <top/>
      <bottom/>
      <diagonal/>
    </border>
    <border>
      <left/>
      <right/>
      <top style="medium">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113">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32" xfId="0" applyBorder="1" applyAlignment="1">
      <alignment vertical="center" wrapText="1"/>
    </xf>
    <xf numFmtId="10" fontId="0" fillId="0" borderId="32" xfId="0" applyNumberFormat="1" applyBorder="1"/>
    <xf numFmtId="10" fontId="6" fillId="0" borderId="17" xfId="1"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0" fontId="8" fillId="0" borderId="0" xfId="0" applyFont="1" applyAlignment="1">
      <alignment vertical="center" wrapText="1"/>
    </xf>
    <xf numFmtId="0" fontId="11" fillId="0" borderId="9" xfId="2" applyBorder="1"/>
    <xf numFmtId="0" fontId="11" fillId="0" borderId="11" xfId="2" applyBorder="1"/>
    <xf numFmtId="0" fontId="11" fillId="0" borderId="12" xfId="2" applyBorder="1"/>
    <xf numFmtId="0" fontId="11" fillId="0" borderId="1" xfId="2" applyBorder="1"/>
    <xf numFmtId="0" fontId="11" fillId="0" borderId="0" xfId="2"/>
    <xf numFmtId="0" fontId="11" fillId="0" borderId="13" xfId="2" applyBorder="1"/>
    <xf numFmtId="10" fontId="1" fillId="0" borderId="17" xfId="2" applyNumberFormat="1" applyFont="1" applyBorder="1" applyAlignment="1">
      <alignment horizontal="center" vertical="center"/>
    </xf>
    <xf numFmtId="10" fontId="1" fillId="0" borderId="48" xfId="2" applyNumberFormat="1" applyFont="1" applyBorder="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0" fillId="0" borderId="32" xfId="0" applyBorder="1"/>
    <xf numFmtId="3" fontId="6" fillId="0" borderId="17" xfId="0" applyNumberFormat="1" applyFont="1" applyBorder="1" applyAlignment="1">
      <alignment horizontal="center" vertical="center" wrapText="1"/>
    </xf>
    <xf numFmtId="0" fontId="10" fillId="0" borderId="7" xfId="2"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3" fontId="6" fillId="0" borderId="17" xfId="0" applyNumberFormat="1" applyFont="1" applyBorder="1" applyAlignment="1">
      <alignment horizontal="center" vertical="center" wrapText="1"/>
    </xf>
    <xf numFmtId="0" fontId="13" fillId="0" borderId="32" xfId="0" applyFont="1" applyBorder="1" applyAlignment="1">
      <alignment horizontal="center" vertical="top" wrapText="1"/>
    </xf>
    <xf numFmtId="0" fontId="10" fillId="0" borderId="32" xfId="0" applyFont="1" applyBorder="1" applyAlignment="1">
      <alignment horizontal="center" vertical="top"/>
    </xf>
    <xf numFmtId="0" fontId="10" fillId="0" borderId="0" xfId="0" applyFont="1" applyAlignment="1">
      <alignment horizontal="center" vertical="top"/>
    </xf>
    <xf numFmtId="0" fontId="13" fillId="0" borderId="32" xfId="0" applyFont="1" applyBorder="1" applyAlignment="1">
      <alignment horizontal="center" wrapText="1"/>
    </xf>
    <xf numFmtId="0" fontId="10" fillId="0" borderId="32" xfId="0" applyFont="1" applyBorder="1" applyAlignment="1">
      <alignment horizontal="center"/>
    </xf>
    <xf numFmtId="0" fontId="10" fillId="0" borderId="0" xfId="0" applyFont="1" applyAlignment="1">
      <alignment horizontal="center"/>
    </xf>
    <xf numFmtId="10" fontId="3" fillId="0" borderId="29"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12" fillId="0" borderId="0" xfId="2" applyFont="1" applyAlignment="1">
      <alignment horizontal="center"/>
    </xf>
    <xf numFmtId="0" fontId="12" fillId="0" borderId="13" xfId="2" applyFont="1" applyBorder="1" applyAlignment="1">
      <alignment horizontal="center"/>
    </xf>
    <xf numFmtId="0" fontId="2" fillId="0" borderId="49"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10" fontId="3" fillId="0" borderId="33" xfId="0" applyNumberFormat="1" applyFont="1" applyBorder="1" applyAlignment="1">
      <alignment horizontal="center" vertical="center" wrapText="1"/>
    </xf>
    <xf numFmtId="10" fontId="3" fillId="0" borderId="34" xfId="0" applyNumberFormat="1" applyFont="1" applyBorder="1" applyAlignment="1">
      <alignment horizontal="center" vertical="center" wrapText="1"/>
    </xf>
    <xf numFmtId="0" fontId="10" fillId="0" borderId="41"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10" fontId="9" fillId="0" borderId="28" xfId="0" applyNumberFormat="1" applyFont="1" applyBorder="1" applyAlignment="1">
      <alignment horizontal="center" vertical="center" wrapText="1"/>
    </xf>
    <xf numFmtId="0" fontId="10" fillId="0" borderId="40" xfId="2" applyFont="1" applyBorder="1" applyAlignment="1">
      <alignment horizontal="center" vertical="center"/>
    </xf>
    <xf numFmtId="0" fontId="10" fillId="0" borderId="43"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46" xfId="2" applyFont="1" applyBorder="1" applyAlignment="1">
      <alignment horizontal="center" vertical="center"/>
    </xf>
    <xf numFmtId="0" fontId="10" fillId="0" borderId="10" xfId="2" applyFont="1" applyBorder="1" applyAlignment="1">
      <alignment horizontal="center" vertical="center"/>
    </xf>
    <xf numFmtId="0" fontId="0" fillId="0" borderId="23" xfId="2" applyFont="1" applyBorder="1" applyAlignment="1">
      <alignment horizontal="justify" vertical="center" wrapText="1"/>
    </xf>
    <xf numFmtId="0" fontId="11" fillId="0" borderId="24" xfId="2" applyBorder="1" applyAlignment="1">
      <alignment horizontal="justify" vertical="center" wrapText="1"/>
    </xf>
    <xf numFmtId="0" fontId="1" fillId="2" borderId="47"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1" fillId="0" borderId="23" xfId="2" applyBorder="1" applyAlignment="1">
      <alignment horizontal="center" vertical="center"/>
    </xf>
    <xf numFmtId="0" fontId="11" fillId="0" borderId="24" xfId="2" applyBorder="1" applyAlignment="1">
      <alignment horizontal="center" vertical="center"/>
    </xf>
    <xf numFmtId="0" fontId="10" fillId="0" borderId="42" xfId="2" applyFont="1" applyBorder="1" applyAlignment="1">
      <alignment horizontal="center" vertical="center"/>
    </xf>
    <xf numFmtId="0" fontId="10" fillId="0" borderId="3" xfId="2" applyFont="1" applyBorder="1" applyAlignment="1">
      <alignment horizontal="center" vertical="center"/>
    </xf>
    <xf numFmtId="0" fontId="12" fillId="0" borderId="37" xfId="2" applyFont="1" applyBorder="1" applyAlignment="1">
      <alignment horizontal="center" vertical="center"/>
    </xf>
    <xf numFmtId="0" fontId="12" fillId="0" borderId="39" xfId="2" applyFont="1" applyBorder="1" applyAlignment="1">
      <alignment horizontal="center" vertical="center"/>
    </xf>
    <xf numFmtId="0" fontId="12" fillId="0" borderId="38" xfId="2" applyFont="1" applyBorder="1" applyAlignment="1">
      <alignment horizontal="center" vertical="center"/>
    </xf>
    <xf numFmtId="0" fontId="14" fillId="0" borderId="25" xfId="2" applyFont="1" applyBorder="1" applyAlignment="1">
      <alignment horizontal="left" vertical="center" wrapText="1"/>
    </xf>
    <xf numFmtId="0" fontId="10" fillId="0" borderId="31" xfId="2" applyFont="1" applyBorder="1" applyAlignment="1">
      <alignment horizontal="left" vertical="center" wrapText="1"/>
    </xf>
    <xf numFmtId="3" fontId="4" fillId="0" borderId="22" xfId="0" applyNumberFormat="1" applyFont="1" applyBorder="1" applyAlignment="1">
      <alignment horizontal="left" vertical="center" wrapText="1"/>
    </xf>
    <xf numFmtId="3" fontId="4" fillId="0" borderId="24" xfId="0" applyNumberFormat="1" applyFont="1" applyBorder="1" applyAlignment="1">
      <alignment horizontal="left" vertical="center" wrapText="1"/>
    </xf>
    <xf numFmtId="3" fontId="4" fillId="0" borderId="22"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3" fontId="4" fillId="0" borderId="27" xfId="0" applyNumberFormat="1" applyFont="1" applyBorder="1" applyAlignment="1">
      <alignment horizontal="left" vertical="center" wrapText="1"/>
    </xf>
    <xf numFmtId="3" fontId="4" fillId="0" borderId="31" xfId="0" applyNumberFormat="1" applyFont="1" applyBorder="1" applyAlignment="1">
      <alignment horizontal="left" vertical="center" wrapText="1"/>
    </xf>
    <xf numFmtId="3" fontId="4" fillId="0" borderId="26"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0" fontId="12" fillId="0" borderId="0" xfId="2" applyFont="1" applyAlignment="1">
      <alignment horizontal="center" vertical="center"/>
    </xf>
    <xf numFmtId="0" fontId="12" fillId="0" borderId="13" xfId="2" applyFont="1" applyBorder="1" applyAlignment="1">
      <alignment horizontal="center" vertical="center"/>
    </xf>
    <xf numFmtId="0" fontId="15" fillId="0" borderId="49" xfId="0" applyFont="1" applyBorder="1" applyAlignment="1">
      <alignment horizontal="left" vertical="top" wrapText="1"/>
    </xf>
    <xf numFmtId="10" fontId="9" fillId="0" borderId="29" xfId="0" applyNumberFormat="1" applyFont="1" applyBorder="1" applyAlignment="1">
      <alignment horizontal="center" vertical="center" wrapText="1"/>
    </xf>
    <xf numFmtId="0" fontId="0" fillId="0" borderId="49" xfId="0" applyBorder="1" applyAlignment="1">
      <alignment horizontal="left" vertical="top" wrapText="1"/>
    </xf>
    <xf numFmtId="10" fontId="6" fillId="0" borderId="22" xfId="1" applyNumberFormat="1" applyFont="1" applyFill="1" applyBorder="1" applyAlignment="1">
      <alignment horizontal="center" vertical="center" wrapText="1"/>
    </xf>
    <xf numFmtId="10" fontId="6" fillId="0" borderId="24" xfId="1" applyNumberFormat="1" applyFont="1" applyFill="1" applyBorder="1" applyAlignment="1">
      <alignment horizontal="center" vertical="center" wrapText="1"/>
    </xf>
    <xf numFmtId="10" fontId="11" fillId="0" borderId="23" xfId="2" applyNumberFormat="1" applyBorder="1" applyAlignment="1">
      <alignment horizontal="center" vertical="center"/>
    </xf>
    <xf numFmtId="10" fontId="11" fillId="0" borderId="24" xfId="2" applyNumberFormat="1" applyBorder="1" applyAlignment="1">
      <alignment horizontal="center" vertical="center"/>
    </xf>
    <xf numFmtId="3" fontId="4" fillId="0" borderId="23"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0" fontId="2" fillId="0" borderId="17" xfId="0" applyFont="1" applyBorder="1" applyAlignment="1">
      <alignment horizontal="left"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44" xfId="2"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10" fontId="3" fillId="0" borderId="36" xfId="0" applyNumberFormat="1" applyFont="1" applyBorder="1" applyAlignment="1">
      <alignment horizontal="center" vertical="center" wrapText="1"/>
    </xf>
    <xf numFmtId="0" fontId="0" fillId="0" borderId="3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cellXfs>
  <cellStyles count="3">
    <cellStyle name="Normal" xfId="0" builtinId="0"/>
    <cellStyle name="Normal 2" xfId="2" xr:uid="{6FF01056-0BE9-4C0E-8BF1-1CCF3F25A8EB}"/>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768144</xdr:colOff>
      <xdr:row>3</xdr:row>
      <xdr:rowOff>30725</xdr:rowOff>
    </xdr:from>
    <xdr:to>
      <xdr:col>16</xdr:col>
      <xdr:colOff>1044677</xdr:colOff>
      <xdr:row>6</xdr:row>
      <xdr:rowOff>168992</xdr:rowOff>
    </xdr:to>
    <xdr:grpSp>
      <xdr:nvGrpSpPr>
        <xdr:cNvPr id="5" name="Grupo 4">
          <a:extLst>
            <a:ext uri="{FF2B5EF4-FFF2-40B4-BE49-F238E27FC236}">
              <a16:creationId xmlns:a16="http://schemas.microsoft.com/office/drawing/2014/main" id="{6D778CC3-37CC-4FB0-AA9E-865D66D924DB}"/>
            </a:ext>
          </a:extLst>
        </xdr:cNvPr>
        <xdr:cNvGrpSpPr/>
      </xdr:nvGrpSpPr>
      <xdr:grpSpPr>
        <a:xfrm>
          <a:off x="18970419" y="583175"/>
          <a:ext cx="3515033" cy="795492"/>
          <a:chOff x="24896117" y="646906"/>
          <a:chExt cx="3783584" cy="1008063"/>
        </a:xfrm>
      </xdr:grpSpPr>
      <xdr:pic>
        <xdr:nvPicPr>
          <xdr:cNvPr id="6" name="Imagen 5">
            <a:extLst>
              <a:ext uri="{FF2B5EF4-FFF2-40B4-BE49-F238E27FC236}">
                <a16:creationId xmlns:a16="http://schemas.microsoft.com/office/drawing/2014/main" id="{1D741CDD-D33B-C664-A6C1-DF44C585C1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1EACC80-1E4D-7CAF-D93D-1BD29BE269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twoCellAnchor editAs="oneCell">
    <xdr:from>
      <xdr:col>2</xdr:col>
      <xdr:colOff>495300</xdr:colOff>
      <xdr:row>2</xdr:row>
      <xdr:rowOff>47625</xdr:rowOff>
    </xdr:from>
    <xdr:to>
      <xdr:col>2</xdr:col>
      <xdr:colOff>1609725</xdr:colOff>
      <xdr:row>7</xdr:row>
      <xdr:rowOff>47625</xdr:rowOff>
    </xdr:to>
    <xdr:pic>
      <xdr:nvPicPr>
        <xdr:cNvPr id="4" name="Imagen 3">
          <a:extLst>
            <a:ext uri="{FF2B5EF4-FFF2-40B4-BE49-F238E27FC236}">
              <a16:creationId xmlns:a16="http://schemas.microsoft.com/office/drawing/2014/main" id="{ED460E90-41AD-4122-8FB1-3C41050D6F46}"/>
            </a:ext>
            <a:ext uri="{147F2762-F138-4A5C-976F-8EAC2B608ADB}">
              <a16:predDERef xmlns:a16="http://schemas.microsoft.com/office/drawing/2014/main" pred="{D2F60F37-4074-42A2-B3F4-121976264F01}"/>
            </a:ext>
          </a:extLst>
        </xdr:cNvPr>
        <xdr:cNvPicPr>
          <a:picLocks noChangeAspect="1"/>
        </xdr:cNvPicPr>
      </xdr:nvPicPr>
      <xdr:blipFill>
        <a:blip xmlns:r="http://schemas.openxmlformats.org/officeDocument/2006/relationships" r:embed="rId3"/>
        <a:srcRect l="5984" t="2830" r="4724" b="3150"/>
        <a:stretch/>
      </xdr:blipFill>
      <xdr:spPr>
        <a:xfrm>
          <a:off x="2781300" y="447675"/>
          <a:ext cx="1114425" cy="1152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T45"/>
  <sheetViews>
    <sheetView tabSelected="1" zoomScale="45" zoomScaleNormal="62" workbookViewId="0">
      <selection activeCell="C3" sqref="C3:Q24"/>
    </sheetView>
  </sheetViews>
  <sheetFormatPr defaultColWidth="11.42578125" defaultRowHeight="14.45"/>
  <cols>
    <col min="3" max="3" width="56.28515625" style="1" customWidth="1"/>
    <col min="4" max="4" width="19.8554687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7" customWidth="1"/>
  </cols>
  <sheetData>
    <row r="3" spans="3:20" ht="15.6">
      <c r="C3" s="13"/>
      <c r="D3" s="14"/>
      <c r="E3" s="14"/>
      <c r="F3" s="14"/>
      <c r="G3" s="14"/>
      <c r="H3" s="14"/>
      <c r="I3" s="14"/>
      <c r="J3" s="14"/>
      <c r="K3" s="14"/>
      <c r="L3" s="14"/>
      <c r="M3" s="14"/>
      <c r="N3" s="14"/>
      <c r="O3" s="14"/>
      <c r="P3" s="14"/>
      <c r="Q3" s="15"/>
    </row>
    <row r="4" spans="3:20" ht="17.45">
      <c r="C4" s="16"/>
      <c r="D4" s="45" t="s">
        <v>0</v>
      </c>
      <c r="E4" s="45"/>
      <c r="F4" s="45"/>
      <c r="G4" s="45"/>
      <c r="H4" s="45"/>
      <c r="I4" s="45"/>
      <c r="J4" s="45"/>
      <c r="K4" s="45"/>
      <c r="L4" s="45"/>
      <c r="M4" s="45"/>
      <c r="N4" s="45"/>
      <c r="O4" s="45"/>
      <c r="P4" s="45"/>
      <c r="Q4" s="46"/>
    </row>
    <row r="5" spans="3:20" ht="17.45">
      <c r="C5" s="16"/>
      <c r="D5" s="45" t="s">
        <v>1</v>
      </c>
      <c r="E5" s="45"/>
      <c r="F5" s="45"/>
      <c r="G5" s="45"/>
      <c r="H5" s="45"/>
      <c r="I5" s="45"/>
      <c r="J5" s="45"/>
      <c r="K5" s="45"/>
      <c r="L5" s="45"/>
      <c r="M5" s="45"/>
      <c r="N5" s="45"/>
      <c r="O5" s="45"/>
      <c r="P5" s="45"/>
      <c r="Q5" s="46"/>
    </row>
    <row r="6" spans="3:20" ht="17.45">
      <c r="C6" s="16"/>
      <c r="D6" s="90" t="s">
        <v>2</v>
      </c>
      <c r="E6" s="90"/>
      <c r="F6" s="90"/>
      <c r="G6" s="90"/>
      <c r="H6" s="90"/>
      <c r="I6" s="90"/>
      <c r="J6" s="90"/>
      <c r="K6" s="90"/>
      <c r="L6" s="90"/>
      <c r="M6" s="90"/>
      <c r="N6" s="90"/>
      <c r="O6" s="90"/>
      <c r="P6" s="90"/>
      <c r="Q6" s="91"/>
    </row>
    <row r="7" spans="3:20" ht="15.6">
      <c r="C7" s="16"/>
      <c r="D7" s="17"/>
      <c r="E7" s="17"/>
      <c r="F7" s="17"/>
      <c r="G7" s="17"/>
      <c r="H7" s="17"/>
      <c r="I7" s="17"/>
      <c r="J7" s="17"/>
      <c r="K7" s="17"/>
      <c r="L7" s="17"/>
      <c r="M7" s="17"/>
      <c r="N7" s="17"/>
      <c r="O7" s="17"/>
      <c r="P7" s="17"/>
      <c r="Q7" s="18"/>
    </row>
    <row r="8" spans="3:20" ht="16.149999999999999" thickBot="1">
      <c r="C8" s="16"/>
      <c r="D8" s="17"/>
      <c r="E8" s="17"/>
      <c r="F8" s="17"/>
      <c r="G8" s="17"/>
      <c r="H8" s="17"/>
      <c r="I8" s="17"/>
      <c r="J8" s="17"/>
      <c r="K8" s="17"/>
      <c r="L8" s="17"/>
      <c r="M8" s="17"/>
      <c r="N8" s="17"/>
      <c r="O8" s="17"/>
      <c r="P8" s="17"/>
      <c r="Q8" s="18"/>
    </row>
    <row r="9" spans="3:20" ht="54" customHeight="1" thickBot="1">
      <c r="C9" s="77" t="s">
        <v>3</v>
      </c>
      <c r="D9" s="78"/>
      <c r="E9" s="78"/>
      <c r="F9" s="78"/>
      <c r="G9" s="78"/>
      <c r="H9" s="78"/>
      <c r="I9" s="78"/>
      <c r="J9" s="78"/>
      <c r="K9" s="78"/>
      <c r="L9" s="78"/>
      <c r="M9" s="78"/>
      <c r="N9" s="78"/>
      <c r="O9" s="78"/>
      <c r="P9" s="78"/>
      <c r="Q9" s="79"/>
    </row>
    <row r="10" spans="3:20" ht="15.75" customHeight="1">
      <c r="C10" s="102" t="s">
        <v>4</v>
      </c>
      <c r="D10" s="58" t="s">
        <v>5</v>
      </c>
      <c r="E10" s="55" t="s">
        <v>6</v>
      </c>
      <c r="F10" s="58" t="s">
        <v>7</v>
      </c>
      <c r="G10" s="75" t="s">
        <v>8</v>
      </c>
      <c r="H10" s="62"/>
      <c r="I10" s="62"/>
      <c r="J10" s="62"/>
      <c r="K10" s="62"/>
      <c r="L10" s="62"/>
      <c r="M10" s="62"/>
      <c r="N10" s="76"/>
      <c r="O10" s="62" t="s">
        <v>9</v>
      </c>
      <c r="P10" s="62"/>
      <c r="Q10" s="63"/>
    </row>
    <row r="11" spans="3:20" ht="27.75" customHeight="1">
      <c r="C11" s="103"/>
      <c r="D11" s="59"/>
      <c r="E11" s="56"/>
      <c r="F11" s="59"/>
      <c r="G11" s="59" t="s">
        <v>10</v>
      </c>
      <c r="H11" s="59" t="s">
        <v>11</v>
      </c>
      <c r="I11" s="64" t="s">
        <v>12</v>
      </c>
      <c r="J11" s="64"/>
      <c r="K11" s="64"/>
      <c r="L11" s="64"/>
      <c r="M11" s="64" t="s">
        <v>13</v>
      </c>
      <c r="N11" s="68"/>
      <c r="O11" s="64"/>
      <c r="P11" s="64"/>
      <c r="Q11" s="65"/>
    </row>
    <row r="12" spans="3:20" ht="28.9">
      <c r="C12" s="104"/>
      <c r="D12" s="60"/>
      <c r="E12" s="57"/>
      <c r="F12" s="60"/>
      <c r="G12" s="60"/>
      <c r="H12" s="60"/>
      <c r="I12" s="25" t="s">
        <v>14</v>
      </c>
      <c r="J12" s="25" t="s">
        <v>15</v>
      </c>
      <c r="K12" s="25" t="s">
        <v>16</v>
      </c>
      <c r="L12" s="25" t="s">
        <v>17</v>
      </c>
      <c r="M12" s="25" t="s">
        <v>18</v>
      </c>
      <c r="N12" s="25" t="s">
        <v>19</v>
      </c>
      <c r="O12" s="66"/>
      <c r="P12" s="66"/>
      <c r="Q12" s="67"/>
    </row>
    <row r="13" spans="3:20" ht="97.5" customHeight="1">
      <c r="C13" s="80" t="s">
        <v>20</v>
      </c>
      <c r="D13" s="69" t="s">
        <v>21</v>
      </c>
      <c r="E13" s="71" t="s">
        <v>22</v>
      </c>
      <c r="F13" s="71" t="s">
        <v>23</v>
      </c>
      <c r="G13" s="97">
        <v>0.8478</v>
      </c>
      <c r="H13" s="73" t="s">
        <v>24</v>
      </c>
      <c r="I13" s="19">
        <v>0.21199999999999999</v>
      </c>
      <c r="J13" s="19">
        <v>0.21199999999999999</v>
      </c>
      <c r="K13" s="19" t="s">
        <v>25</v>
      </c>
      <c r="L13" s="20" t="s">
        <v>25</v>
      </c>
      <c r="M13" s="61">
        <f>I13/I14</f>
        <v>1</v>
      </c>
      <c r="N13" s="93">
        <f>IFERROR(((I13+J13)/G13),"ND")</f>
        <v>0.50011795234725165</v>
      </c>
      <c r="O13" s="92" t="s">
        <v>26</v>
      </c>
      <c r="P13" s="48"/>
      <c r="Q13" s="49"/>
    </row>
    <row r="14" spans="3:20" ht="130.5" customHeight="1">
      <c r="C14" s="81"/>
      <c r="D14" s="70"/>
      <c r="E14" s="72"/>
      <c r="F14" s="72"/>
      <c r="G14" s="98"/>
      <c r="H14" s="74"/>
      <c r="I14" s="19">
        <v>0.21199999999999999</v>
      </c>
      <c r="J14" s="19">
        <v>0.21199999999999999</v>
      </c>
      <c r="K14" s="19">
        <v>0.21199999999999999</v>
      </c>
      <c r="L14" s="20">
        <v>0.21199999999999999</v>
      </c>
      <c r="M14" s="61"/>
      <c r="N14" s="93"/>
      <c r="O14" s="50"/>
      <c r="P14" s="51"/>
      <c r="Q14" s="52"/>
    </row>
    <row r="15" spans="3:20" ht="84" customHeight="1">
      <c r="C15" s="86" t="s">
        <v>27</v>
      </c>
      <c r="D15" s="82" t="s">
        <v>28</v>
      </c>
      <c r="E15" s="84" t="s">
        <v>22</v>
      </c>
      <c r="F15" s="84" t="s">
        <v>29</v>
      </c>
      <c r="G15" s="100">
        <f>SUM(I16:L16)</f>
        <v>6585000</v>
      </c>
      <c r="H15" s="100" t="s">
        <v>24</v>
      </c>
      <c r="I15" s="24">
        <v>2066956</v>
      </c>
      <c r="J15" s="24">
        <v>1520398</v>
      </c>
      <c r="K15" s="24"/>
      <c r="L15" s="24"/>
      <c r="M15" s="53">
        <f>IFERROR(J15/J16,"ND")</f>
        <v>1.2669983333333332</v>
      </c>
      <c r="N15" s="38">
        <f>IFERROR(((I15+J15+K15+L15)/G15),"ND")</f>
        <v>0.54477661351556572</v>
      </c>
      <c r="O15" s="47" t="s">
        <v>30</v>
      </c>
      <c r="P15" s="48"/>
      <c r="Q15" s="49"/>
    </row>
    <row r="16" spans="3:20" ht="81" customHeight="1">
      <c r="C16" s="87"/>
      <c r="D16" s="83"/>
      <c r="E16" s="85"/>
      <c r="F16" s="85"/>
      <c r="G16" s="30"/>
      <c r="H16" s="30"/>
      <c r="I16" s="24">
        <v>1945000</v>
      </c>
      <c r="J16" s="24">
        <v>1200000</v>
      </c>
      <c r="K16" s="24">
        <v>1590000</v>
      </c>
      <c r="L16" s="24">
        <v>1850000</v>
      </c>
      <c r="M16" s="54"/>
      <c r="N16" s="39"/>
      <c r="O16" s="50"/>
      <c r="P16" s="51"/>
      <c r="Q16" s="52"/>
      <c r="T16" s="6"/>
    </row>
    <row r="17" spans="3:20" ht="76.5" customHeight="1">
      <c r="C17" s="87" t="s">
        <v>31</v>
      </c>
      <c r="D17" s="89" t="s">
        <v>32</v>
      </c>
      <c r="E17" s="99" t="s">
        <v>22</v>
      </c>
      <c r="F17" s="84" t="s">
        <v>29</v>
      </c>
      <c r="G17" s="95">
        <f>AVERAGE(I18:L18)</f>
        <v>0.80125000000000002</v>
      </c>
      <c r="H17" s="29" t="s">
        <v>24</v>
      </c>
      <c r="I17" s="10">
        <v>0.81330000000000002</v>
      </c>
      <c r="J17" s="10">
        <v>0.76229999999999998</v>
      </c>
      <c r="K17" s="10"/>
      <c r="L17" s="10"/>
      <c r="M17" s="53">
        <f t="shared" ref="M17" si="0">IFERROR(J17/J18,"ND")</f>
        <v>1.0164</v>
      </c>
      <c r="N17" s="38">
        <f>IFERROR(((I17+J17+K17+L17)/G17),"ND")</f>
        <v>1.966427457098284</v>
      </c>
      <c r="O17" s="47" t="s">
        <v>33</v>
      </c>
      <c r="P17" s="48"/>
      <c r="Q17" s="49"/>
      <c r="T17" s="6"/>
    </row>
    <row r="18" spans="3:20" ht="73.5" customHeight="1">
      <c r="C18" s="88" t="s">
        <v>34</v>
      </c>
      <c r="D18" s="83"/>
      <c r="E18" s="85"/>
      <c r="F18" s="85"/>
      <c r="G18" s="96"/>
      <c r="H18" s="30"/>
      <c r="I18" s="10">
        <v>0.83</v>
      </c>
      <c r="J18" s="10">
        <v>0.75</v>
      </c>
      <c r="K18" s="10">
        <v>0.84499999999999997</v>
      </c>
      <c r="L18" s="10">
        <v>0.78</v>
      </c>
      <c r="M18" s="54"/>
      <c r="N18" s="39"/>
      <c r="O18" s="50"/>
      <c r="P18" s="51"/>
      <c r="Q18" s="52"/>
      <c r="T18" s="6"/>
    </row>
    <row r="19" spans="3:20" ht="73.5" customHeight="1">
      <c r="C19" s="41" t="s">
        <v>35</v>
      </c>
      <c r="D19" s="101" t="s">
        <v>36</v>
      </c>
      <c r="E19" s="26" t="s">
        <v>22</v>
      </c>
      <c r="F19" s="27" t="s">
        <v>29</v>
      </c>
      <c r="G19" s="29">
        <f>SUM(I20:L20)</f>
        <v>10</v>
      </c>
      <c r="H19" s="31" t="s">
        <v>24</v>
      </c>
      <c r="I19" s="24">
        <v>0</v>
      </c>
      <c r="J19" s="24">
        <v>2</v>
      </c>
      <c r="K19" s="24"/>
      <c r="L19" s="24"/>
      <c r="M19" s="53">
        <f t="shared" ref="M19" si="1">IFERROR(J19/J20,"ND")</f>
        <v>0.66666666666666663</v>
      </c>
      <c r="N19" s="38">
        <f t="shared" ref="N19" si="2">IFERROR(((I19+J19+K19+L19)/G19),"ND")</f>
        <v>0.2</v>
      </c>
      <c r="O19" s="94" t="s">
        <v>37</v>
      </c>
      <c r="P19" s="48"/>
      <c r="Q19" s="49"/>
    </row>
    <row r="20" spans="3:20" ht="78" customHeight="1">
      <c r="C20" s="41" t="s">
        <v>34</v>
      </c>
      <c r="D20" s="101"/>
      <c r="E20" s="26"/>
      <c r="F20" s="28"/>
      <c r="G20" s="30"/>
      <c r="H20" s="31"/>
      <c r="I20" s="24">
        <v>2</v>
      </c>
      <c r="J20" s="24">
        <v>3</v>
      </c>
      <c r="K20" s="24">
        <v>3</v>
      </c>
      <c r="L20" s="24">
        <v>2</v>
      </c>
      <c r="M20" s="54"/>
      <c r="N20" s="39"/>
      <c r="O20" s="50"/>
      <c r="P20" s="51"/>
      <c r="Q20" s="52"/>
    </row>
    <row r="21" spans="3:20" ht="75" customHeight="1">
      <c r="C21" s="41" t="s">
        <v>38</v>
      </c>
      <c r="D21" s="101" t="s">
        <v>39</v>
      </c>
      <c r="E21" s="26" t="s">
        <v>22</v>
      </c>
      <c r="F21" s="27" t="s">
        <v>29</v>
      </c>
      <c r="G21" s="29">
        <f t="shared" ref="G21" si="3">SUM(I22:L22)</f>
        <v>5</v>
      </c>
      <c r="H21" s="31" t="s">
        <v>24</v>
      </c>
      <c r="I21" s="24">
        <v>0</v>
      </c>
      <c r="J21" s="24">
        <v>2</v>
      </c>
      <c r="K21" s="24"/>
      <c r="L21" s="24"/>
      <c r="M21" s="53">
        <f t="shared" ref="M21" si="4">IFERROR(J21/J22,"ND")</f>
        <v>2</v>
      </c>
      <c r="N21" s="38">
        <f t="shared" ref="N21" si="5">IFERROR(((I21+J21+K21+L21)/G21),"ND")</f>
        <v>0.4</v>
      </c>
      <c r="O21" s="94" t="s">
        <v>40</v>
      </c>
      <c r="P21" s="48"/>
      <c r="Q21" s="49"/>
    </row>
    <row r="22" spans="3:20" ht="73.5" customHeight="1">
      <c r="C22" s="41" t="s">
        <v>41</v>
      </c>
      <c r="D22" s="101"/>
      <c r="E22" s="26"/>
      <c r="F22" s="28"/>
      <c r="G22" s="30"/>
      <c r="H22" s="31"/>
      <c r="I22" s="24">
        <v>2</v>
      </c>
      <c r="J22" s="24">
        <v>1</v>
      </c>
      <c r="K22" s="24">
        <v>1</v>
      </c>
      <c r="L22" s="24">
        <v>1</v>
      </c>
      <c r="M22" s="54"/>
      <c r="N22" s="39"/>
      <c r="O22" s="50"/>
      <c r="P22" s="51"/>
      <c r="Q22" s="52"/>
    </row>
    <row r="23" spans="3:20" ht="57" customHeight="1">
      <c r="C23" s="41" t="s">
        <v>42</v>
      </c>
      <c r="D23" s="43" t="s">
        <v>43</v>
      </c>
      <c r="E23" s="26" t="s">
        <v>22</v>
      </c>
      <c r="F23" s="27" t="s">
        <v>29</v>
      </c>
      <c r="G23" s="29">
        <f t="shared" ref="G23" si="6">SUM(I24:L24)</f>
        <v>5</v>
      </c>
      <c r="H23" s="31" t="s">
        <v>24</v>
      </c>
      <c r="I23" s="24">
        <v>1</v>
      </c>
      <c r="J23" s="24">
        <v>3</v>
      </c>
      <c r="K23" s="24"/>
      <c r="L23" s="24"/>
      <c r="M23" s="53">
        <f t="shared" ref="M23" si="7">IFERROR(J23/J24,"ND")</f>
        <v>1.5</v>
      </c>
      <c r="N23" s="38">
        <f t="shared" ref="N23" si="8">IFERROR(((I23+J23+K23+L23)/G23),"ND")</f>
        <v>0.8</v>
      </c>
      <c r="O23" s="94" t="s">
        <v>44</v>
      </c>
      <c r="P23" s="48"/>
      <c r="Q23" s="49"/>
    </row>
    <row r="24" spans="3:20" ht="63.75" customHeight="1">
      <c r="C24" s="41" t="s">
        <v>45</v>
      </c>
      <c r="D24" s="44"/>
      <c r="E24" s="26"/>
      <c r="F24" s="28"/>
      <c r="G24" s="30"/>
      <c r="H24" s="31"/>
      <c r="I24" s="24">
        <v>1</v>
      </c>
      <c r="J24" s="24">
        <v>2</v>
      </c>
      <c r="K24" s="24">
        <v>1</v>
      </c>
      <c r="L24" s="24">
        <v>1</v>
      </c>
      <c r="M24" s="54"/>
      <c r="N24" s="39"/>
      <c r="O24" s="50"/>
      <c r="P24" s="51"/>
      <c r="Q24" s="52"/>
    </row>
    <row r="25" spans="3:20" ht="71.25" customHeight="1">
      <c r="C25" s="41" t="s">
        <v>46</v>
      </c>
      <c r="D25" s="43" t="s">
        <v>47</v>
      </c>
      <c r="E25" s="26" t="s">
        <v>22</v>
      </c>
      <c r="F25" s="27" t="s">
        <v>29</v>
      </c>
      <c r="G25" s="29">
        <f t="shared" ref="G25" si="9">SUM(I26:L26)</f>
        <v>6</v>
      </c>
      <c r="H25" s="31" t="s">
        <v>24</v>
      </c>
      <c r="I25" s="24">
        <v>2</v>
      </c>
      <c r="J25" s="24">
        <v>1</v>
      </c>
      <c r="K25" s="24"/>
      <c r="L25" s="24"/>
      <c r="M25" s="53">
        <f t="shared" ref="M25" si="10">IFERROR(J25/J26,"ND")</f>
        <v>1</v>
      </c>
      <c r="N25" s="38">
        <f t="shared" ref="N25" si="11">IFERROR(((I25+J25+K25+L25)/G25),"ND")</f>
        <v>0.5</v>
      </c>
      <c r="O25" s="94" t="s">
        <v>48</v>
      </c>
      <c r="P25" s="48"/>
      <c r="Q25" s="49"/>
    </row>
    <row r="26" spans="3:20" ht="76.5" customHeight="1">
      <c r="C26" s="41" t="s">
        <v>49</v>
      </c>
      <c r="D26" s="44"/>
      <c r="E26" s="26"/>
      <c r="F26" s="28"/>
      <c r="G26" s="30"/>
      <c r="H26" s="31"/>
      <c r="I26" s="24">
        <v>2</v>
      </c>
      <c r="J26" s="24">
        <v>1</v>
      </c>
      <c r="K26" s="24">
        <v>2</v>
      </c>
      <c r="L26" s="24">
        <v>1</v>
      </c>
      <c r="M26" s="54"/>
      <c r="N26" s="39"/>
      <c r="O26" s="50"/>
      <c r="P26" s="51"/>
      <c r="Q26" s="52"/>
    </row>
    <row r="27" spans="3:20" ht="69" customHeight="1">
      <c r="C27" s="41" t="s">
        <v>50</v>
      </c>
      <c r="D27" s="43" t="s">
        <v>51</v>
      </c>
      <c r="E27" s="26" t="s">
        <v>22</v>
      </c>
      <c r="F27" s="27" t="s">
        <v>29</v>
      </c>
      <c r="G27" s="29">
        <f t="shared" ref="G27" si="12">SUM(I28:L28)</f>
        <v>7</v>
      </c>
      <c r="H27" s="31" t="s">
        <v>24</v>
      </c>
      <c r="I27" s="24">
        <v>1</v>
      </c>
      <c r="J27" s="24">
        <v>3</v>
      </c>
      <c r="K27" s="24"/>
      <c r="L27" s="24"/>
      <c r="M27" s="53">
        <f t="shared" ref="M27" si="13">IFERROR(J27/J28,"ND")</f>
        <v>1.5</v>
      </c>
      <c r="N27" s="38">
        <f t="shared" ref="N27" si="14">IFERROR(((I27+J27+K27+L27)/G27),"ND")</f>
        <v>0.5714285714285714</v>
      </c>
      <c r="O27" s="94" t="s">
        <v>52</v>
      </c>
      <c r="P27" s="48"/>
      <c r="Q27" s="49"/>
    </row>
    <row r="28" spans="3:20" ht="72.75" customHeight="1">
      <c r="C28" s="41" t="s">
        <v>53</v>
      </c>
      <c r="D28" s="44"/>
      <c r="E28" s="26"/>
      <c r="F28" s="28"/>
      <c r="G28" s="30"/>
      <c r="H28" s="31"/>
      <c r="I28" s="24">
        <v>1</v>
      </c>
      <c r="J28" s="24">
        <v>2</v>
      </c>
      <c r="K28" s="24">
        <v>2</v>
      </c>
      <c r="L28" s="24">
        <v>2</v>
      </c>
      <c r="M28" s="54"/>
      <c r="N28" s="39"/>
      <c r="O28" s="50"/>
      <c r="P28" s="51"/>
      <c r="Q28" s="52"/>
    </row>
    <row r="29" spans="3:20" ht="65.25" customHeight="1">
      <c r="C29" s="41" t="s">
        <v>54</v>
      </c>
      <c r="D29" s="43" t="s">
        <v>55</v>
      </c>
      <c r="E29" s="26" t="s">
        <v>22</v>
      </c>
      <c r="F29" s="27" t="s">
        <v>29</v>
      </c>
      <c r="G29" s="29">
        <f t="shared" ref="G29" si="15">SUM(I30:L30)</f>
        <v>220000</v>
      </c>
      <c r="H29" s="31" t="s">
        <v>24</v>
      </c>
      <c r="I29" s="24">
        <v>27100</v>
      </c>
      <c r="J29" s="24">
        <v>232834</v>
      </c>
      <c r="K29" s="24"/>
      <c r="L29" s="24"/>
      <c r="M29" s="53">
        <f t="shared" ref="M29" si="16">IFERROR(J29/J30,"ND")</f>
        <v>4.6566799999999997</v>
      </c>
      <c r="N29" s="38">
        <f t="shared" ref="N29" si="17">IFERROR(((I29+J29+K29+L29)/G29),"ND")</f>
        <v>1.1815181818181819</v>
      </c>
      <c r="O29" s="94" t="s">
        <v>56</v>
      </c>
      <c r="P29" s="48"/>
      <c r="Q29" s="49"/>
    </row>
    <row r="30" spans="3:20" ht="72" customHeight="1">
      <c r="C30" s="41"/>
      <c r="D30" s="44"/>
      <c r="E30" s="26"/>
      <c r="F30" s="28"/>
      <c r="G30" s="30"/>
      <c r="H30" s="31"/>
      <c r="I30" s="24">
        <v>60000</v>
      </c>
      <c r="J30" s="24">
        <v>50000</v>
      </c>
      <c r="K30" s="24">
        <v>50000</v>
      </c>
      <c r="L30" s="24">
        <v>60000</v>
      </c>
      <c r="M30" s="54"/>
      <c r="N30" s="39"/>
      <c r="O30" s="50"/>
      <c r="P30" s="51"/>
      <c r="Q30" s="52"/>
    </row>
    <row r="31" spans="3:20" ht="56.25" customHeight="1">
      <c r="C31" s="41" t="s">
        <v>57</v>
      </c>
      <c r="D31" s="43" t="s">
        <v>58</v>
      </c>
      <c r="E31" s="26" t="s">
        <v>22</v>
      </c>
      <c r="F31" s="27" t="s">
        <v>29</v>
      </c>
      <c r="G31" s="29">
        <f t="shared" ref="G31" si="18">SUM(I32:L32)</f>
        <v>3</v>
      </c>
      <c r="H31" s="31" t="s">
        <v>24</v>
      </c>
      <c r="I31" s="24">
        <v>0</v>
      </c>
      <c r="J31" s="24">
        <v>0</v>
      </c>
      <c r="K31" s="24"/>
      <c r="L31" s="24"/>
      <c r="M31" s="53">
        <f t="shared" ref="M31" si="19">IFERROR(J31/J32,"ND")</f>
        <v>0</v>
      </c>
      <c r="N31" s="38">
        <f t="shared" ref="N31" si="20">IFERROR(((I31+J31+K31+L31)/G31),"ND")</f>
        <v>0</v>
      </c>
      <c r="O31" s="94" t="s">
        <v>59</v>
      </c>
      <c r="P31" s="48"/>
      <c r="Q31" s="49"/>
    </row>
    <row r="32" spans="3:20" ht="63" customHeight="1">
      <c r="C32" s="41"/>
      <c r="D32" s="44"/>
      <c r="E32" s="26"/>
      <c r="F32" s="28"/>
      <c r="G32" s="30"/>
      <c r="H32" s="31"/>
      <c r="I32" s="24">
        <v>0</v>
      </c>
      <c r="J32" s="24">
        <v>1</v>
      </c>
      <c r="K32" s="24">
        <v>1</v>
      </c>
      <c r="L32" s="24">
        <v>1</v>
      </c>
      <c r="M32" s="54"/>
      <c r="N32" s="39"/>
      <c r="O32" s="50"/>
      <c r="P32" s="51"/>
      <c r="Q32" s="52"/>
    </row>
    <row r="33" spans="3:17" ht="68.25" customHeight="1">
      <c r="C33" s="111" t="s">
        <v>60</v>
      </c>
      <c r="D33" s="43" t="s">
        <v>61</v>
      </c>
      <c r="E33" s="27" t="s">
        <v>22</v>
      </c>
      <c r="F33" s="27" t="s">
        <v>29</v>
      </c>
      <c r="G33" s="29">
        <f t="shared" ref="G33" si="21">SUM(I34:L34)</f>
        <v>360</v>
      </c>
      <c r="H33" s="29" t="s">
        <v>24</v>
      </c>
      <c r="I33" s="24">
        <v>85</v>
      </c>
      <c r="J33" s="24">
        <v>18</v>
      </c>
      <c r="K33" s="24"/>
      <c r="L33" s="24"/>
      <c r="M33" s="53">
        <f t="shared" ref="M33" si="22">IFERROR(J33/J34,"ND")</f>
        <v>0.2</v>
      </c>
      <c r="N33" s="38">
        <f t="shared" ref="N33" si="23">IFERROR(((I33+J33+K33+L33)/G33),"ND")</f>
        <v>0.28611111111111109</v>
      </c>
      <c r="O33" s="94" t="s">
        <v>62</v>
      </c>
      <c r="P33" s="48"/>
      <c r="Q33" s="49"/>
    </row>
    <row r="34" spans="3:17" ht="75.75" customHeight="1">
      <c r="C34" s="112"/>
      <c r="D34" s="44"/>
      <c r="E34" s="28"/>
      <c r="F34" s="28"/>
      <c r="G34" s="30"/>
      <c r="H34" s="30"/>
      <c r="I34" s="24">
        <v>90</v>
      </c>
      <c r="J34" s="24">
        <v>90</v>
      </c>
      <c r="K34" s="24">
        <v>90</v>
      </c>
      <c r="L34" s="24">
        <v>90</v>
      </c>
      <c r="M34" s="54"/>
      <c r="N34" s="39"/>
      <c r="O34" s="50"/>
      <c r="P34" s="51"/>
      <c r="Q34" s="52"/>
    </row>
    <row r="35" spans="3:17" ht="55.5" customHeight="1">
      <c r="C35" s="41" t="s">
        <v>63</v>
      </c>
      <c r="D35" s="43" t="s">
        <v>64</v>
      </c>
      <c r="E35" s="26" t="s">
        <v>22</v>
      </c>
      <c r="F35" s="27" t="s">
        <v>29</v>
      </c>
      <c r="G35" s="29">
        <f t="shared" ref="G35" si="24">SUM(I36:L36)</f>
        <v>280</v>
      </c>
      <c r="H35" s="31" t="s">
        <v>24</v>
      </c>
      <c r="I35" s="24">
        <v>248</v>
      </c>
      <c r="J35" s="24">
        <v>650</v>
      </c>
      <c r="K35" s="24"/>
      <c r="L35" s="24"/>
      <c r="M35" s="53">
        <f t="shared" ref="M35" si="25">IFERROR(J35/J36,"ND")</f>
        <v>9.2857142857142865</v>
      </c>
      <c r="N35" s="38">
        <f t="shared" ref="N35" si="26">IFERROR(((I35+J35+K35+L35)/G35),"ND")</f>
        <v>3.2071428571428573</v>
      </c>
      <c r="O35" s="94" t="s">
        <v>65</v>
      </c>
      <c r="P35" s="48"/>
      <c r="Q35" s="49"/>
    </row>
    <row r="36" spans="3:17" ht="81" customHeight="1">
      <c r="C36" s="42"/>
      <c r="D36" s="44"/>
      <c r="E36" s="26"/>
      <c r="F36" s="28"/>
      <c r="G36" s="30"/>
      <c r="H36" s="31"/>
      <c r="I36" s="24">
        <v>70</v>
      </c>
      <c r="J36" s="24">
        <v>70</v>
      </c>
      <c r="K36" s="24">
        <v>70</v>
      </c>
      <c r="L36" s="24">
        <v>70</v>
      </c>
      <c r="M36" s="54"/>
      <c r="N36" s="39"/>
      <c r="O36" s="50"/>
      <c r="P36" s="51"/>
      <c r="Q36" s="52"/>
    </row>
    <row r="37" spans="3:17" ht="59.25" customHeight="1">
      <c r="C37" s="41" t="s">
        <v>66</v>
      </c>
      <c r="D37" s="101" t="s">
        <v>67</v>
      </c>
      <c r="E37" s="26" t="s">
        <v>22</v>
      </c>
      <c r="F37" s="26" t="s">
        <v>68</v>
      </c>
      <c r="G37" s="29">
        <f t="shared" ref="G37" si="27">SUM(I38:L38)</f>
        <v>1</v>
      </c>
      <c r="H37" s="31" t="s">
        <v>24</v>
      </c>
      <c r="I37" s="24">
        <v>0</v>
      </c>
      <c r="J37" s="24">
        <v>0</v>
      </c>
      <c r="K37" s="24"/>
      <c r="L37" s="24"/>
      <c r="M37" s="53" t="str">
        <f>IFERROR(J37/J38,"ND")</f>
        <v>ND</v>
      </c>
      <c r="N37" s="38">
        <f t="shared" ref="N37" si="28">IFERROR(((I37+J37+K37+L37)/G37),"ND")</f>
        <v>0</v>
      </c>
      <c r="O37" s="94" t="s">
        <v>69</v>
      </c>
      <c r="P37" s="48"/>
      <c r="Q37" s="49"/>
    </row>
    <row r="38" spans="3:17" ht="78.75" customHeight="1" thickBot="1">
      <c r="C38" s="105"/>
      <c r="D38" s="106"/>
      <c r="E38" s="40"/>
      <c r="F38" s="40"/>
      <c r="G38" s="30"/>
      <c r="H38" s="29"/>
      <c r="I38" s="11">
        <v>0</v>
      </c>
      <c r="J38" s="11">
        <v>0</v>
      </c>
      <c r="K38" s="11">
        <v>1</v>
      </c>
      <c r="L38" s="11">
        <v>0</v>
      </c>
      <c r="M38" s="107"/>
      <c r="N38" s="39"/>
      <c r="O38" s="108"/>
      <c r="P38" s="109"/>
      <c r="Q38" s="110"/>
    </row>
    <row r="39" spans="3:17">
      <c r="C39"/>
      <c r="D39"/>
      <c r="E39"/>
      <c r="G39" s="8"/>
      <c r="H39" s="23"/>
      <c r="N39" s="9"/>
      <c r="O39"/>
      <c r="P39"/>
      <c r="Q39"/>
    </row>
    <row r="40" spans="3:17" ht="15" thickBot="1">
      <c r="C40"/>
      <c r="D40"/>
      <c r="E40"/>
      <c r="H40"/>
      <c r="O40"/>
      <c r="P40"/>
      <c r="Q40"/>
    </row>
    <row r="41" spans="3:17">
      <c r="C41" s="32" t="s">
        <v>70</v>
      </c>
      <c r="D41" s="33"/>
      <c r="E41" s="33"/>
      <c r="H41" s="35" t="s">
        <v>71</v>
      </c>
      <c r="I41" s="36"/>
      <c r="J41" s="36"/>
      <c r="K41" s="36"/>
      <c r="L41" s="36"/>
      <c r="O41" s="32" t="s">
        <v>72</v>
      </c>
      <c r="P41" s="33"/>
      <c r="Q41" s="33"/>
    </row>
    <row r="42" spans="3:17">
      <c r="C42" s="34"/>
      <c r="D42" s="34"/>
      <c r="E42" s="34"/>
      <c r="H42" s="37"/>
      <c r="I42" s="37"/>
      <c r="J42" s="37"/>
      <c r="K42" s="37"/>
      <c r="L42" s="37"/>
      <c r="O42" s="34"/>
      <c r="P42" s="34"/>
      <c r="Q42" s="34"/>
    </row>
    <row r="43" spans="3:17">
      <c r="C43" s="34"/>
      <c r="D43" s="34"/>
      <c r="E43" s="34"/>
      <c r="H43" s="37"/>
      <c r="I43" s="37"/>
      <c r="J43" s="37"/>
      <c r="K43" s="37"/>
      <c r="L43" s="37"/>
      <c r="O43" s="34"/>
      <c r="P43" s="34"/>
      <c r="Q43" s="34"/>
    </row>
    <row r="44" spans="3:17" ht="20.25" customHeight="1">
      <c r="C44" s="34"/>
      <c r="D44" s="34"/>
      <c r="E44" s="34"/>
      <c r="F44" s="12"/>
      <c r="G44" s="22"/>
      <c r="H44" s="37"/>
      <c r="I44" s="37"/>
      <c r="J44" s="37"/>
      <c r="K44" s="37"/>
      <c r="L44" s="37"/>
      <c r="M44" s="21"/>
      <c r="N44" s="12"/>
      <c r="O44" s="34"/>
      <c r="P44" s="34"/>
      <c r="Q44" s="34"/>
    </row>
    <row r="45" spans="3:17">
      <c r="C45" s="34"/>
      <c r="D45" s="34"/>
      <c r="E45" s="34"/>
      <c r="H45" s="37"/>
      <c r="I45" s="37"/>
      <c r="J45" s="37"/>
      <c r="K45" s="37"/>
      <c r="L45" s="37"/>
      <c r="O45" s="34"/>
      <c r="P45" s="34"/>
      <c r="Q45" s="34"/>
    </row>
  </sheetData>
  <mergeCells count="133">
    <mergeCell ref="C37:C38"/>
    <mergeCell ref="D37:D38"/>
    <mergeCell ref="H37:H38"/>
    <mergeCell ref="M37:M38"/>
    <mergeCell ref="O37:Q38"/>
    <mergeCell ref="O35:Q36"/>
    <mergeCell ref="M31:M32"/>
    <mergeCell ref="N31:N32"/>
    <mergeCell ref="M33:M34"/>
    <mergeCell ref="N33:N34"/>
    <mergeCell ref="M35:M36"/>
    <mergeCell ref="N35:N36"/>
    <mergeCell ref="H31:H32"/>
    <mergeCell ref="C33:C34"/>
    <mergeCell ref="H33:H34"/>
    <mergeCell ref="C31:C32"/>
    <mergeCell ref="D31:D32"/>
    <mergeCell ref="G33:G34"/>
    <mergeCell ref="G35:G36"/>
    <mergeCell ref="F37:F38"/>
    <mergeCell ref="G37:G38"/>
    <mergeCell ref="H35:H36"/>
    <mergeCell ref="E33:E34"/>
    <mergeCell ref="F33:F34"/>
    <mergeCell ref="C27:C28"/>
    <mergeCell ref="C29:C30"/>
    <mergeCell ref="D27:D28"/>
    <mergeCell ref="D29:D30"/>
    <mergeCell ref="O31:Q32"/>
    <mergeCell ref="O33:Q34"/>
    <mergeCell ref="O27:Q28"/>
    <mergeCell ref="O29:Q30"/>
    <mergeCell ref="M25:M26"/>
    <mergeCell ref="N25:N26"/>
    <mergeCell ref="M27:M28"/>
    <mergeCell ref="N27:N28"/>
    <mergeCell ref="M29:M30"/>
    <mergeCell ref="N29:N30"/>
    <mergeCell ref="C25:C26"/>
    <mergeCell ref="D25:D26"/>
    <mergeCell ref="F27:F28"/>
    <mergeCell ref="F29:F30"/>
    <mergeCell ref="F31:F32"/>
    <mergeCell ref="G27:G28"/>
    <mergeCell ref="G29:G30"/>
    <mergeCell ref="G31:G32"/>
    <mergeCell ref="E27:E28"/>
    <mergeCell ref="E29:E30"/>
    <mergeCell ref="C19:C20"/>
    <mergeCell ref="D19:D20"/>
    <mergeCell ref="F19:F20"/>
    <mergeCell ref="G19:G20"/>
    <mergeCell ref="O23:Q24"/>
    <mergeCell ref="O25:Q26"/>
    <mergeCell ref="C10:C12"/>
    <mergeCell ref="D10:D12"/>
    <mergeCell ref="H19:H20"/>
    <mergeCell ref="H25:H26"/>
    <mergeCell ref="N21:N22"/>
    <mergeCell ref="M23:M24"/>
    <mergeCell ref="N23:N24"/>
    <mergeCell ref="H21:H22"/>
    <mergeCell ref="O21:Q22"/>
    <mergeCell ref="M21:M22"/>
    <mergeCell ref="G25:G26"/>
    <mergeCell ref="C21:C22"/>
    <mergeCell ref="D21:D22"/>
    <mergeCell ref="D6:Q6"/>
    <mergeCell ref="O13:Q14"/>
    <mergeCell ref="M15:M16"/>
    <mergeCell ref="N15:N16"/>
    <mergeCell ref="N13:N14"/>
    <mergeCell ref="O15:Q16"/>
    <mergeCell ref="N19:N20"/>
    <mergeCell ref="O19:Q20"/>
    <mergeCell ref="G17:G18"/>
    <mergeCell ref="H17:H18"/>
    <mergeCell ref="E13:E14"/>
    <mergeCell ref="G13:G14"/>
    <mergeCell ref="M19:M20"/>
    <mergeCell ref="E17:E18"/>
    <mergeCell ref="F17:F18"/>
    <mergeCell ref="G15:G16"/>
    <mergeCell ref="H15:H16"/>
    <mergeCell ref="E19:E20"/>
    <mergeCell ref="D4:Q4"/>
    <mergeCell ref="D5:Q5"/>
    <mergeCell ref="N17:N18"/>
    <mergeCell ref="O17:Q18"/>
    <mergeCell ref="M17:M18"/>
    <mergeCell ref="E10:E12"/>
    <mergeCell ref="F10:F12"/>
    <mergeCell ref="M13:M14"/>
    <mergeCell ref="O10:Q12"/>
    <mergeCell ref="G11:G12"/>
    <mergeCell ref="H11:H12"/>
    <mergeCell ref="I11:L11"/>
    <mergeCell ref="M11:N11"/>
    <mergeCell ref="D13:D14"/>
    <mergeCell ref="F13:F14"/>
    <mergeCell ref="H13:H14"/>
    <mergeCell ref="G10:N10"/>
    <mergeCell ref="C9:Q9"/>
    <mergeCell ref="C13:C14"/>
    <mergeCell ref="D15:D16"/>
    <mergeCell ref="F15:F16"/>
    <mergeCell ref="E15:E16"/>
    <mergeCell ref="C15:C18"/>
    <mergeCell ref="D17:D18"/>
    <mergeCell ref="E31:E32"/>
    <mergeCell ref="E25:E26"/>
    <mergeCell ref="F21:F22"/>
    <mergeCell ref="G21:G22"/>
    <mergeCell ref="H27:H28"/>
    <mergeCell ref="H29:H30"/>
    <mergeCell ref="E35:E36"/>
    <mergeCell ref="F35:F36"/>
    <mergeCell ref="O41:Q45"/>
    <mergeCell ref="C41:E45"/>
    <mergeCell ref="H41:L45"/>
    <mergeCell ref="N37:N38"/>
    <mergeCell ref="E21:E22"/>
    <mergeCell ref="E37:E38"/>
    <mergeCell ref="C35:C36"/>
    <mergeCell ref="D33:D34"/>
    <mergeCell ref="D35:D36"/>
    <mergeCell ref="C23:C24"/>
    <mergeCell ref="D23:D24"/>
    <mergeCell ref="E23:E24"/>
    <mergeCell ref="F23:F24"/>
    <mergeCell ref="G23:G24"/>
    <mergeCell ref="H23:H24"/>
    <mergeCell ref="F25:F26"/>
  </mergeCells>
  <pageMargins left="1.6141732283464567" right="0.23622047244094491" top="0.74803149606299213" bottom="0.74803149606299213" header="0.31496062992125984" footer="0.31496062992125984"/>
  <pageSetup paperSize="5" scale="42"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Susana Graciela Chan May</cp:lastModifiedBy>
  <cp:revision/>
  <dcterms:created xsi:type="dcterms:W3CDTF">2021-01-05T20:46:07Z</dcterms:created>
  <dcterms:modified xsi:type="dcterms:W3CDTF">2025-07-29T18:12:24Z</dcterms:modified>
  <cp:category/>
  <cp:contentStatus/>
</cp:coreProperties>
</file>