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1"/>
  <workbookPr/>
  <mc:AlternateContent xmlns:mc="http://schemas.openxmlformats.org/markup-compatibility/2006">
    <mc:Choice Requires="x15">
      <x15ac:absPath xmlns:x15ac="http://schemas.microsoft.com/office/spreadsheetml/2010/11/ac" url="C:\Users\DGTM\Downloads\"/>
    </mc:Choice>
  </mc:AlternateContent>
  <xr:revisionPtr revIDLastSave="0" documentId="13_ncr:1_{50B86EDF-5E8A-4C70-BDC1-862BB4396652}" xr6:coauthVersionLast="47" xr6:coauthVersionMax="47" xr10:uidLastSave="{00000000-0000-0000-0000-000000000000}"/>
  <bookViews>
    <workbookView xWindow="10350" yWindow="0" windowWidth="11565" windowHeight="12885" xr2:uid="{00000000-000D-0000-FFFF-FFFF00000000}"/>
  </bookViews>
  <sheets>
    <sheet name="CEDULA 1TR24 E2" sheetId="1" r:id="rId1"/>
  </sheets>
  <definedNames>
    <definedName name="_xlnm.Print_Area" localSheetId="0">'CEDULA 1TR24 E2'!$C$4:$Q$49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 i="1" l="1"/>
  <c r="M15" i="1"/>
  <c r="N13" i="1"/>
  <c r="M13" i="1"/>
  <c r="M37" i="1" l="1"/>
  <c r="M21" i="1"/>
  <c r="M23" i="1"/>
  <c r="M25" i="1"/>
  <c r="M27" i="1"/>
  <c r="M29" i="1"/>
  <c r="M31" i="1"/>
  <c r="M33" i="1"/>
  <c r="M35" i="1"/>
  <c r="M19" i="1"/>
  <c r="G17" i="1" l="1"/>
  <c r="N17" i="1" s="1"/>
  <c r="G21" i="1" l="1"/>
  <c r="N21" i="1" s="1"/>
  <c r="G23" i="1"/>
  <c r="N23" i="1" s="1"/>
  <c r="G25" i="1"/>
  <c r="N25" i="1" s="1"/>
  <c r="G27" i="1"/>
  <c r="N27" i="1" s="1"/>
  <c r="G29" i="1"/>
  <c r="N29" i="1" s="1"/>
  <c r="G31" i="1"/>
  <c r="N31" i="1" s="1"/>
  <c r="G33" i="1"/>
  <c r="N33" i="1" s="1"/>
  <c r="G35" i="1"/>
  <c r="N35" i="1" s="1"/>
  <c r="G37" i="1"/>
  <c r="N37" i="1" s="1"/>
  <c r="G19" i="1"/>
  <c r="N19" i="1" s="1"/>
  <c r="G15" i="1"/>
  <c r="N15" i="1" s="1"/>
</calcChain>
</file>

<file path=xl/sharedStrings.xml><?xml version="1.0" encoding="utf-8"?>
<sst xmlns="http://schemas.openxmlformats.org/spreadsheetml/2006/main" count="101" uniqueCount="68">
  <si>
    <t>CÉDULA DE AVANCE DE CUMPLIMIENTO DE LOS OBJETIVOS Y METAS</t>
  </si>
  <si>
    <t>MUNICIPIO DE BENITO JUÁREZ QUINTANA ROO</t>
  </si>
  <si>
    <t>PERÍODO QUE SE INFORMA: DEL 01 DE ENERO AL 31 DE DICIEMBRE 2024.</t>
  </si>
  <si>
    <t xml:space="preserve">PROGRAMA PRESUPUESTARIO ANUAL: </t>
  </si>
  <si>
    <t>E-PPA 2.5 PROGRAMA DE IMPULSO TURÍSTICO</t>
  </si>
  <si>
    <t>NIVEL MIR CON RESUMEN
 NARRATIVO</t>
  </si>
  <si>
    <t>NOMBRE DEL
 INDICADOR</t>
  </si>
  <si>
    <t>SENTIDO DEL INDICADOR 
( ascendente, descendente, regular o nominal)</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</si>
  <si>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</si>
  <si>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</si>
  <si>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</si>
  <si>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</si>
  <si>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</si>
  <si>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</si>
  <si>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</si>
  <si>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</si>
  <si>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</si>
  <si>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</si>
  <si>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</si>
  <si>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</si>
  <si>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</si>
  <si>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2.1.1   Contribuir a implementar acciones que permitan cerrar las brechas de desigualdad social reactivando la economía y  diversificándola contribuyendo a reducir la exclusión social, fortalecer y mejorar la calidad de vida de las familias mediante acciones y políticas orientadas al desarrollo económico y social en el municipio así como la articulación de actividades en materia de educación, salud y participación ciudadana.</t>
  </si>
  <si>
    <t>ICU: Índice de Competitividad Urbana (se compone de 10 Indicadores)</t>
  </si>
  <si>
    <t>Ascendente
Regular</t>
  </si>
  <si>
    <t>Bienal</t>
  </si>
  <si>
    <t>NO</t>
  </si>
  <si>
    <t>Este indicador se modificó como una tasa de variación de lo alcanzado respecto a lo programado en la actualización del Plan Municipal de Desarrollo 2021-2024.
El Instituto Mexicano para la Competitividad A. C. IMCO actualiza y publica las posiciones de los municipios con poblaciones superiores a 500,000 habitantes y menores a un millón, que corresponde a Cancún. En este segundo trimestre la posición ocupada sigue siendo la misma disponible en 2023.
La tasa de variación en el avance trimestral fue de 25%, un valor positivo que indica que el porcentaje de variación en la posición coupada en el Índice General de Competitividad Urbana del IMCO se incrementó en lugar de disminuir respecto a lo esperado.
El avance anual en el segundo trimestr es igual al avance trimestral del segundo trimestre debido a que al aplicar la fórmula establecida en la Guía arroja el mismo resultado.</t>
  </si>
  <si>
    <r>
      <rPr>
        <b/>
        <sz val="11"/>
        <rFont val="Arial"/>
        <family val="2"/>
      </rPr>
      <t>P. 2.5.1.1</t>
    </r>
    <r>
      <rPr>
        <sz val="11"/>
        <rFont val="Arial"/>
        <family val="2"/>
      </rPr>
      <t xml:space="preserve"> Coadyuvar al crecimiento económico de la población a través de la promoción de la diversidad turística y el trabajo coordinado con el sector hotelero  garantizando un aumento en la afluencia y la ocupación sostenible del sector.</t>
    </r>
  </si>
  <si>
    <r>
      <rPr>
        <b/>
        <sz val="11"/>
        <rFont val="Arial"/>
        <family val="2"/>
      </rPr>
      <t>PAT</t>
    </r>
    <r>
      <rPr>
        <sz val="11"/>
        <rFont val="Arial"/>
        <family val="2"/>
      </rPr>
      <t>: Porcentaje de la Afluencia Turística.</t>
    </r>
  </si>
  <si>
    <t>Trimestral</t>
  </si>
  <si>
    <t>SI</t>
  </si>
  <si>
    <r>
      <rPr>
        <b/>
        <sz val="11"/>
        <rFont val="Calibri"/>
        <family val="2"/>
        <scheme val="minor"/>
      </rPr>
      <t>Avance Trimestral</t>
    </r>
    <r>
      <rPr>
        <sz val="11"/>
        <rFont val="Calibri"/>
        <family val="2"/>
        <scheme val="minor"/>
      </rPr>
      <t xml:space="preserve">: Este cuarto trimestre se obtuvo la información de la Asociación de Hoteles de Cancún, la cual representa la temporada alta en el sector turístico, en donde se obtuvo una afluencia turística de 1'801,588 </t>
    </r>
    <r>
      <rPr>
        <b/>
        <sz val="11"/>
        <rFont val="Calibri"/>
        <family val="2"/>
        <scheme val="minor"/>
      </rPr>
      <t>(preliminar)</t>
    </r>
    <r>
      <rPr>
        <sz val="11"/>
        <rFont val="Calibri"/>
        <family val="2"/>
        <scheme val="minor"/>
      </rPr>
      <t xml:space="preserve">,  turistas en el destino de Cancún.
</t>
    </r>
    <r>
      <rPr>
        <b/>
        <sz val="11"/>
        <rFont val="Calibri"/>
        <family val="2"/>
        <scheme val="minor"/>
      </rPr>
      <t>Meta Anual:</t>
    </r>
    <r>
      <rPr>
        <sz val="11"/>
        <rFont val="Calibri"/>
        <family val="2"/>
        <scheme val="minor"/>
      </rPr>
      <t xml:space="preserve"> 
La afluencia turística mide el número de turistas que se desplazan por algún motivo de su lugar de origen hacia alguno de los destinos turísticos de la entidad. Solo se considera el destino de Cancún. La meta que se estableció para este año 2024 fue de 6,255, 000 de turistas.</t>
    </r>
  </si>
  <si>
    <r>
      <rPr>
        <b/>
        <sz val="11"/>
        <rFont val="Arial"/>
        <family val="2"/>
      </rPr>
      <t>POH:</t>
    </r>
    <r>
      <rPr>
        <sz val="11"/>
        <rFont val="Arial"/>
        <family val="2"/>
      </rPr>
      <t xml:space="preserve"> Porcentaje de Ocupación Hotelera</t>
    </r>
  </si>
  <si>
    <r>
      <rPr>
        <b/>
        <sz val="11"/>
        <rFont val="Calibri"/>
        <family val="2"/>
        <scheme val="minor"/>
      </rPr>
      <t>Avance Trimestral</t>
    </r>
    <r>
      <rPr>
        <sz val="11"/>
        <rFont val="Calibri"/>
        <family val="2"/>
        <scheme val="minor"/>
      </rPr>
      <t xml:space="preserve">: Este cuarto trimestre se obtuvo la información de la Asociación de Hoteles de Cancún, la cual representa la temporada alta en el sector turístico, en donde se obtuvo una ocupación hotelera del 74.10% </t>
    </r>
    <r>
      <rPr>
        <b/>
        <sz val="11"/>
        <rFont val="Calibri"/>
        <family val="2"/>
        <scheme val="minor"/>
      </rPr>
      <t>(preliminar)</t>
    </r>
    <r>
      <rPr>
        <sz val="11"/>
        <rFont val="Calibri"/>
        <family val="2"/>
        <scheme val="minor"/>
      </rPr>
      <t xml:space="preserve">, en el destino de Cancún.
</t>
    </r>
    <r>
      <rPr>
        <b/>
        <sz val="11"/>
        <rFont val="Calibri"/>
        <family val="2"/>
        <scheme val="minor"/>
      </rPr>
      <t>Meta Anual:</t>
    </r>
    <r>
      <rPr>
        <sz val="11"/>
        <rFont val="Calibri"/>
        <family val="2"/>
        <scheme val="minor"/>
      </rPr>
      <t xml:space="preserve"> El porcentaje de ocupación es un indicador que muestra el número de habitaciones alquiladas en comparación con el número total de habitaciones disponibles. Solo se considera el destino de Cancún. La meta que se tiene para este año es de  82 % </t>
    </r>
    <r>
      <rPr>
        <b/>
        <sz val="11"/>
        <rFont val="Calibri"/>
        <family val="2"/>
        <scheme val="minor"/>
      </rPr>
      <t xml:space="preserve"> (preliminar)</t>
    </r>
    <r>
      <rPr>
        <sz val="11"/>
        <rFont val="Calibri"/>
        <family val="2"/>
        <scheme val="minor"/>
      </rPr>
      <t xml:space="preserve"> de ocupación en el destino.</t>
    </r>
  </si>
  <si>
    <r>
      <rPr>
        <b/>
        <sz val="11"/>
        <rFont val="Calibri"/>
        <family val="2"/>
        <scheme val="minor"/>
      </rPr>
      <t>C. 2.5.1.1.1</t>
    </r>
    <r>
      <rPr>
        <sz val="11"/>
        <rFont val="Calibri"/>
        <family val="2"/>
        <scheme val="minor"/>
      </rPr>
      <t xml:space="preserve"> Eventos turísticos que promuevan al sector realizados</t>
    </r>
  </si>
  <si>
    <r>
      <rPr>
        <b/>
        <sz val="11"/>
        <rFont val="Calibri"/>
        <family val="2"/>
        <scheme val="minor"/>
      </rPr>
      <t>PETR</t>
    </r>
    <r>
      <rPr>
        <sz val="11"/>
        <rFont val="Calibri"/>
        <family val="2"/>
        <scheme val="minor"/>
      </rPr>
      <t>: Porcentaje de eventos turísticos realizados</t>
    </r>
  </si>
  <si>
    <r>
      <t xml:space="preserve">Meta Trimestral: </t>
    </r>
    <r>
      <rPr>
        <sz val="11"/>
        <rFont val="Calibri"/>
        <family val="2"/>
        <scheme val="minor"/>
      </rPr>
      <t xml:space="preserve">Se realizaron 2 eventos, en este periodo se obtuvo un resultado de avance del 50%. </t>
    </r>
    <r>
      <rPr>
        <b/>
        <sz val="11"/>
        <rFont val="Calibri"/>
        <family val="2"/>
        <scheme val="minor"/>
      </rPr>
      <t xml:space="preserve">
Meta Anual: </t>
    </r>
    <r>
      <rPr>
        <sz val="11"/>
        <rFont val="Calibri"/>
        <family val="2"/>
        <scheme val="minor"/>
      </rPr>
      <t>Son el cumplimiento de las actividades y eventos que tiene como finalidad de reactivar la economía de nuestro destino por medio de campañas de gestión, desarrollo, difusión y promoción turística.</t>
    </r>
    <r>
      <rPr>
        <b/>
        <sz val="11"/>
        <rFont val="Calibri"/>
        <family val="2"/>
        <scheme val="minor"/>
      </rPr>
      <t xml:space="preserve"> </t>
    </r>
    <r>
      <rPr>
        <sz val="11"/>
        <rFont val="Calibri"/>
        <family val="2"/>
        <scheme val="minor"/>
      </rPr>
      <t>Se estableció que la meta de este año 2024 será de 12 eventos turísticos.</t>
    </r>
  </si>
  <si>
    <r>
      <rPr>
        <b/>
        <sz val="11"/>
        <rFont val="Calibri"/>
        <family val="2"/>
        <scheme val="minor"/>
      </rPr>
      <t>A. 2.5.1.1.1.1</t>
    </r>
    <r>
      <rPr>
        <sz val="11"/>
        <rFont val="Calibri"/>
        <family val="2"/>
        <scheme val="minor"/>
      </rPr>
      <t xml:space="preserve"> Difusión de eventos, productos y servicios con potencial turístico.</t>
    </r>
  </si>
  <si>
    <r>
      <rPr>
        <b/>
        <sz val="11"/>
        <rFont val="Calibri"/>
        <family val="2"/>
        <scheme val="minor"/>
      </rPr>
      <t>PETD:</t>
    </r>
    <r>
      <rPr>
        <sz val="11"/>
        <rFont val="Calibri"/>
        <family val="2"/>
        <scheme val="minor"/>
      </rPr>
      <t xml:space="preserve">Porcentaje de eventos turísticos  difundidos </t>
    </r>
  </si>
  <si>
    <r>
      <t xml:space="preserve">Meta Trimestral: </t>
    </r>
    <r>
      <rPr>
        <sz val="11"/>
        <rFont val="Calibri"/>
        <family val="2"/>
        <scheme val="minor"/>
      </rPr>
      <t>La Sria de Turismo recibió 1 petición de apoyo para la realización de un evento para su difusión y colaboración, alcanzando un avance del 33.33%.</t>
    </r>
    <r>
      <rPr>
        <b/>
        <sz val="11"/>
        <rFont val="Calibri"/>
        <family val="2"/>
        <scheme val="minor"/>
      </rPr>
      <t xml:space="preserve">
Meta Anual: </t>
    </r>
    <r>
      <rPr>
        <sz val="11"/>
        <rFont val="Calibri"/>
        <family val="2"/>
        <scheme val="minor"/>
      </rPr>
      <t xml:space="preserve">Son los eventos de vocación turística a los cuales se contribuye y difunden a través de los canales de comunicación de la Secretaria Municipal de Turismo. Se estableció un obejtivo de 7 eventos difundidos. </t>
    </r>
  </si>
  <si>
    <r>
      <rPr>
        <b/>
        <sz val="11"/>
        <rFont val="Calibri"/>
        <family val="2"/>
        <scheme val="minor"/>
      </rPr>
      <t>A. 2.5.1.1.1.2</t>
    </r>
    <r>
      <rPr>
        <sz val="11"/>
        <rFont val="Calibri"/>
        <family val="2"/>
        <scheme val="minor"/>
      </rPr>
      <t xml:space="preserve"> Participación en las principales ferias y caravanas de promoción turística del destino a nivel nacional e internacional.</t>
    </r>
  </si>
  <si>
    <r>
      <rPr>
        <b/>
        <sz val="11"/>
        <rFont val="Calibri"/>
        <family val="2"/>
        <scheme val="minor"/>
      </rPr>
      <t>PPFCT:</t>
    </r>
    <r>
      <rPr>
        <sz val="11"/>
        <rFont val="Calibri"/>
        <family val="2"/>
        <scheme val="minor"/>
      </rPr>
      <t xml:space="preserve"> Porcentaje de participación en ferias y caravanas turísticas</t>
    </r>
  </si>
  <si>
    <r>
      <t>Meta Trimestral:</t>
    </r>
    <r>
      <rPr>
        <sz val="11"/>
        <rFont val="Calibri"/>
        <family val="2"/>
        <scheme val="minor"/>
      </rPr>
      <t>En este periodo el Secretario asistió a 1 evento internacional enfocado en el sector turístico, teniendo un avance del 100%</t>
    </r>
    <r>
      <rPr>
        <b/>
        <sz val="11"/>
        <rFont val="Calibri"/>
        <family val="2"/>
        <scheme val="minor"/>
      </rPr>
      <t xml:space="preserve">
Meta Anual: </t>
    </r>
    <r>
      <rPr>
        <sz val="11"/>
        <rFont val="Calibri"/>
        <family val="2"/>
        <scheme val="minor"/>
      </rPr>
      <t>Son las ferias y caravanas turísticas asistidas por el titular de la Secretaria de Turismo Municipal para la promoción, el fomento y desarrollo del destino.Se estableció el objetivo meta de 5 eventos asisitidos en este año.</t>
    </r>
  </si>
  <si>
    <r>
      <rPr>
        <b/>
        <sz val="11"/>
        <rFont val="Calibri"/>
        <family val="2"/>
        <scheme val="minor"/>
      </rPr>
      <t>A. 2.5.1.1.1.3</t>
    </r>
    <r>
      <rPr>
        <sz val="11"/>
        <rFont val="Calibri"/>
        <family val="2"/>
        <scheme val="minor"/>
      </rPr>
      <t xml:space="preserve"> Promoción de las actividades turísticas en redes sociales </t>
    </r>
  </si>
  <si>
    <r>
      <rPr>
        <b/>
        <sz val="11"/>
        <rFont val="Calibri"/>
        <family val="2"/>
        <scheme val="minor"/>
      </rPr>
      <t>PPPTV:</t>
    </r>
    <r>
      <rPr>
        <sz val="11"/>
        <rFont val="Calibri"/>
        <family val="2"/>
        <scheme val="minor"/>
      </rPr>
      <t xml:space="preserve"> Porcentaje de publicaciones de promoción turística visualizadas</t>
    </r>
  </si>
  <si>
    <r>
      <t xml:space="preserve">Meta Trimestral: </t>
    </r>
    <r>
      <rPr>
        <sz val="11"/>
        <rFont val="Calibri"/>
        <family val="2"/>
        <scheme val="minor"/>
      </rPr>
      <t>En este trimestre se obtuvo 23,700 de reacciones, comentarios, compartidos y guardados en medios de comunciación. El avance en el trimestre fue mayor a lo programado, obteniendo un avance del 47.40%.</t>
    </r>
    <r>
      <rPr>
        <b/>
        <sz val="11"/>
        <rFont val="Calibri"/>
        <family val="2"/>
        <scheme val="minor"/>
      </rPr>
      <t xml:space="preserve">
Meta Anual: </t>
    </r>
    <r>
      <rPr>
        <sz val="11"/>
        <rFont val="Calibri"/>
        <family val="2"/>
        <scheme val="minor"/>
      </rPr>
      <t xml:space="preserve">Es el alcance de publicaciones creadas por la Secretaría Municipal de Turismo para el apoyo de la reactivación económica y la difusión de información turística. Se etsableció una meta de 200,000 visualizaciones en las redes sociales de la Secretaría. </t>
    </r>
  </si>
  <si>
    <r>
      <rPr>
        <b/>
        <sz val="11"/>
        <rFont val="Calibri"/>
        <family val="2"/>
        <scheme val="minor"/>
      </rPr>
      <t>A.</t>
    </r>
    <r>
      <rPr>
        <sz val="11"/>
        <rFont val="Calibri"/>
        <family val="2"/>
        <scheme val="minor"/>
      </rPr>
      <t xml:space="preserve"> </t>
    </r>
    <r>
      <rPr>
        <b/>
        <sz val="11"/>
        <rFont val="Calibri"/>
        <family val="2"/>
        <scheme val="minor"/>
      </rPr>
      <t xml:space="preserve">2.5.1.1.1.4 </t>
    </r>
    <r>
      <rPr>
        <sz val="11"/>
        <rFont val="Calibri"/>
        <family val="2"/>
        <scheme val="minor"/>
      </rPr>
      <t>Realización de eventos sociales, culturales e inclusivos en sinergia con el sector hotelero.</t>
    </r>
  </si>
  <si>
    <r>
      <rPr>
        <b/>
        <sz val="11"/>
        <rFont val="Calibri"/>
        <family val="2"/>
        <scheme val="minor"/>
      </rPr>
      <t>PECSIR:</t>
    </r>
    <r>
      <rPr>
        <sz val="11"/>
        <rFont val="Calibri"/>
        <family val="2"/>
        <scheme val="minor"/>
      </rPr>
      <t xml:space="preserve"> Porcentaje de eventos culturales, sociales e inclusivos realizados </t>
    </r>
  </si>
  <si>
    <r>
      <t xml:space="preserve">Meta Trimestral: </t>
    </r>
    <r>
      <rPr>
        <sz val="11"/>
        <rFont val="Calibri"/>
        <family val="2"/>
        <scheme val="minor"/>
      </rPr>
      <t>Se realizó 1 evento cultural y social, por ello el avance fue del 50% en este periodo.</t>
    </r>
    <r>
      <rPr>
        <b/>
        <sz val="11"/>
        <rFont val="Calibri"/>
        <family val="2"/>
        <scheme val="minor"/>
      </rPr>
      <t xml:space="preserve">
Meta Anual: </t>
    </r>
    <r>
      <rPr>
        <sz val="11"/>
        <rFont val="Calibri"/>
        <family val="2"/>
        <scheme val="minor"/>
      </rPr>
      <t>Son eventos realizados, en sinergia con el sector hotelero cuyo objetivo es la preservación de lazos culturales, sociales e inclusivos, reforzando la unión con la comunidad hotelera para el beneficio de la población benitojuarense.</t>
    </r>
    <r>
      <rPr>
        <b/>
        <sz val="11"/>
        <rFont val="Calibri"/>
        <family val="2"/>
        <scheme val="minor"/>
      </rPr>
      <t xml:space="preserve"> </t>
    </r>
    <r>
      <rPr>
        <sz val="11"/>
        <rFont val="Calibri"/>
        <family val="2"/>
        <scheme val="minor"/>
      </rPr>
      <t>Se estableció 4 eventos como meta en esta año, logrando en este trimestre alcanzar la meta anual.</t>
    </r>
  </si>
  <si>
    <r>
      <rPr>
        <b/>
        <sz val="11"/>
        <rFont val="Calibri"/>
        <family val="2"/>
        <scheme val="minor"/>
      </rPr>
      <t>A.</t>
    </r>
    <r>
      <rPr>
        <sz val="11"/>
        <rFont val="Calibri"/>
        <family val="2"/>
        <scheme val="minor"/>
      </rPr>
      <t xml:space="preserve"> </t>
    </r>
    <r>
      <rPr>
        <b/>
        <sz val="11"/>
        <rFont val="Calibri"/>
        <family val="2"/>
        <scheme val="minor"/>
      </rPr>
      <t>2.5.1.1.1.5</t>
    </r>
    <r>
      <rPr>
        <sz val="11"/>
        <rFont val="Calibri"/>
        <family val="2"/>
        <scheme val="minor"/>
      </rPr>
      <t xml:space="preserve"> Realización de eventos deportivos con potencial turístico en sinergia con el sector hotelero</t>
    </r>
  </si>
  <si>
    <r>
      <rPr>
        <b/>
        <sz val="11"/>
        <rFont val="Calibri"/>
        <family val="2"/>
        <scheme val="minor"/>
      </rPr>
      <t>PEDRD</t>
    </r>
    <r>
      <rPr>
        <sz val="11"/>
        <rFont val="Calibri"/>
        <family val="2"/>
        <scheme val="minor"/>
      </rPr>
      <t xml:space="preserve">: Porcentaje de eventos deportivos realizados y difundidos </t>
    </r>
  </si>
  <si>
    <r>
      <t xml:space="preserve">Meta Trimestral: </t>
    </r>
    <r>
      <rPr>
        <sz val="11"/>
        <rFont val="Calibri"/>
        <family val="2"/>
        <scheme val="minor"/>
      </rPr>
      <t>En este periodo se realizó 1 evento deportivo, teniendo un avance del 0%</t>
    </r>
    <r>
      <rPr>
        <b/>
        <sz val="11"/>
        <rFont val="Calibri"/>
        <family val="2"/>
        <scheme val="minor"/>
      </rPr>
      <t xml:space="preserve">
Meta Anual: </t>
    </r>
    <r>
      <rPr>
        <sz val="11"/>
        <rFont val="Calibri"/>
        <family val="2"/>
        <scheme val="minor"/>
      </rPr>
      <t>Son eventos realizados por la Secretaria Municipal de Turismo, en sinergia con el sector hotelero cuyo objetivo es la motivación del deporte reforzando la unión con la comunidad hotelera para el beneficio de la población benitojuarense.Se estableció un total de 2 eventos este año.Sobrepasando la meta anual.</t>
    </r>
  </si>
  <si>
    <r>
      <rPr>
        <b/>
        <sz val="11"/>
        <rFont val="Calibri"/>
        <family val="2"/>
        <scheme val="minor"/>
      </rPr>
      <t>A. 2.5.1.1.1.6</t>
    </r>
    <r>
      <rPr>
        <sz val="11"/>
        <rFont val="Calibri"/>
        <family val="2"/>
        <scheme val="minor"/>
      </rPr>
      <t xml:space="preserve"> Promoción a través de pláticas sobre la importancia de la sostenibilidad ambiental en la actividad turística</t>
    </r>
  </si>
  <si>
    <r>
      <rPr>
        <b/>
        <sz val="11"/>
        <rFont val="Calibri"/>
        <family val="2"/>
        <scheme val="minor"/>
      </rPr>
      <t>PPSAI</t>
    </r>
    <r>
      <rPr>
        <sz val="11"/>
        <rFont val="Calibri"/>
        <family val="2"/>
        <scheme val="minor"/>
      </rPr>
      <t>: Porcentaje de pláticas sobre sostenibilidad ambiental en la actividad turística impartidas</t>
    </r>
  </si>
  <si>
    <t>Anual</t>
  </si>
  <si>
    <r>
      <t xml:space="preserve">Meta Trimestral: </t>
    </r>
    <r>
      <rPr>
        <sz val="11"/>
        <rFont val="Calibri"/>
        <family val="2"/>
        <scheme val="minor"/>
      </rPr>
      <t xml:space="preserve">No se tenía programado pláticas dirigidas a niños y padres de familia. En este periodo no se realizó pláticas ambientales, teniendo con ello un avance del 0%.
</t>
    </r>
    <r>
      <rPr>
        <b/>
        <sz val="11"/>
        <rFont val="Calibri"/>
        <family val="2"/>
        <scheme val="minor"/>
      </rPr>
      <t xml:space="preserve">
Meta Anual: </t>
    </r>
    <r>
      <rPr>
        <sz val="11"/>
        <rFont val="Calibri"/>
        <family val="2"/>
        <scheme val="minor"/>
      </rPr>
      <t>Son pláticas impartidas a estudiantes con la intención de incentivar una cultura ambiental y ecológica para propiciar la actividad turística sostenible. Se tiene programado 1 plática en este 2024.</t>
    </r>
  </si>
  <si>
    <t>C. 2.5.1.1.2 Atenciones a turistas brindadas</t>
  </si>
  <si>
    <r>
      <rPr>
        <b/>
        <sz val="11"/>
        <rFont val="Calibri"/>
        <family val="2"/>
        <scheme val="minor"/>
      </rPr>
      <t>PATB:</t>
    </r>
    <r>
      <rPr>
        <sz val="11"/>
        <rFont val="Calibri"/>
        <family val="2"/>
        <scheme val="minor"/>
      </rPr>
      <t xml:space="preserve"> Porcentaje de atenciones a turistas brindadas</t>
    </r>
  </si>
  <si>
    <r>
      <t xml:space="preserve">Meta Trimestral: </t>
    </r>
    <r>
      <rPr>
        <sz val="11"/>
        <rFont val="Calibri"/>
        <family val="2"/>
        <scheme val="minor"/>
      </rPr>
      <t xml:space="preserve"> Se atendieron a un total de 49 turistas, cumpliendo con un avance del 81.67%.</t>
    </r>
    <r>
      <rPr>
        <b/>
        <sz val="11"/>
        <rFont val="Calibri"/>
        <family val="2"/>
        <scheme val="minor"/>
      </rPr>
      <t xml:space="preserve">
Meta Anual: </t>
    </r>
    <r>
      <rPr>
        <sz val="11"/>
        <rFont val="Calibri"/>
        <family val="2"/>
        <scheme val="minor"/>
      </rPr>
      <t>Son los</t>
    </r>
    <r>
      <rPr>
        <b/>
        <sz val="11"/>
        <rFont val="Calibri"/>
        <family val="2"/>
        <scheme val="minor"/>
      </rPr>
      <t xml:space="preserve"> </t>
    </r>
    <r>
      <rPr>
        <sz val="11"/>
        <rFont val="Calibri"/>
        <family val="2"/>
        <scheme val="minor"/>
      </rPr>
      <t xml:space="preserve">números de turistas atendidos por las áreas que son la oficina de la Secretaria de Turismo Municipal, propiciando información de los atractivos turísticos y actividades del destino. Se estableció una meta anual de 240 turistas atendidos. </t>
    </r>
  </si>
  <si>
    <r>
      <rPr>
        <b/>
        <sz val="11"/>
        <rFont val="Calibri"/>
        <family val="2"/>
        <scheme val="minor"/>
      </rPr>
      <t>A. 2.5.1.1.2.1</t>
    </r>
    <r>
      <rPr>
        <sz val="11"/>
        <rFont val="Calibri"/>
        <family val="2"/>
        <scheme val="minor"/>
      </rPr>
      <t xml:space="preserve"> Resolución a los casos de diversa índole que se presentan, comunican, y generan a/en la Casa Consular.</t>
    </r>
  </si>
  <si>
    <r>
      <rPr>
        <b/>
        <sz val="11"/>
        <rFont val="Calibri"/>
        <family val="2"/>
        <scheme val="minor"/>
      </rPr>
      <t>PCR:</t>
    </r>
    <r>
      <rPr>
        <sz val="11"/>
        <rFont val="Calibri"/>
        <family val="2"/>
        <scheme val="minor"/>
      </rPr>
      <t xml:space="preserve"> Porcentaje de casos con resolución de la casa consular</t>
    </r>
  </si>
  <si>
    <r>
      <t xml:space="preserve">Meta Trimestral: </t>
    </r>
    <r>
      <rPr>
        <sz val="11"/>
        <rFont val="Calibri"/>
        <family val="2"/>
        <scheme val="minor"/>
      </rPr>
      <t>Se resolvieron 530 casos en la Casa Consular, con un avance de 1060%, teniendo con ello un avance superior a lo programado en este trimestre. Se estableció cumplir y lograr las atenciones a los turistas con mejor ubicación y acceso para informes turísticos.</t>
    </r>
    <r>
      <rPr>
        <b/>
        <sz val="11"/>
        <rFont val="Calibri"/>
        <family val="2"/>
        <scheme val="minor"/>
      </rPr>
      <t xml:space="preserve">
Meta Anual: </t>
    </r>
    <r>
      <rPr>
        <sz val="11"/>
        <rFont val="Calibri"/>
        <family val="2"/>
        <scheme val="minor"/>
      </rPr>
      <t>Son las resoluciones de los casos registrados que pueden suscitarse durante el periodo de medición, los tipos de casos varían de acuerdo a la temporada.</t>
    </r>
  </si>
  <si>
    <r>
      <rPr>
        <b/>
        <sz val="11"/>
        <rFont val="Calibri"/>
        <family val="2"/>
        <scheme val="minor"/>
      </rPr>
      <t>A. 2.5.1.1.2.2</t>
    </r>
    <r>
      <rPr>
        <sz val="11"/>
        <rFont val="Calibri"/>
        <family val="2"/>
        <scheme val="minor"/>
      </rPr>
      <t xml:space="preserve"> Colaboración entre ciudades por medio de hermanamientos</t>
    </r>
  </si>
  <si>
    <r>
      <rPr>
        <b/>
        <sz val="11"/>
        <rFont val="Calibri"/>
        <family val="2"/>
        <scheme val="minor"/>
      </rPr>
      <t>PHF</t>
    </r>
    <r>
      <rPr>
        <sz val="11"/>
        <rFont val="Calibri"/>
        <family val="2"/>
        <scheme val="minor"/>
      </rPr>
      <t>: Porcentaje de hermanamientos formalizados</t>
    </r>
  </si>
  <si>
    <r>
      <t xml:space="preserve">Meta Trimestral: </t>
    </r>
    <r>
      <rPr>
        <sz val="11"/>
        <rFont val="Calibri"/>
        <family val="2"/>
        <scheme val="minor"/>
      </rPr>
      <t>En este periodo no se tenía programado colaboraciónes entre ciudades por medio de hermanamientos, cumpliendo con un avance del 0%.</t>
    </r>
    <r>
      <rPr>
        <b/>
        <sz val="11"/>
        <rFont val="Calibri"/>
        <family val="2"/>
        <scheme val="minor"/>
      </rPr>
      <t xml:space="preserve">
Meta Anual: </t>
    </r>
    <r>
      <rPr>
        <sz val="11"/>
        <rFont val="Calibri"/>
        <family val="2"/>
        <scheme val="minor"/>
      </rPr>
      <t xml:space="preserve"> Son los hermanamientos formalizados, cuyo objetivo es el de  fomentar las relaciones armónicas y de colaboración entre ciudades de todos los países, obteniendo un beneficio que sume al municipio de Benito Juárez. Se estableció como meta 1 hermaniento formalizado en el año. </t>
    </r>
  </si>
  <si>
    <t>ELABORÓ
Eduardo Reza Morán
Coordinación de Planeación Turística</t>
  </si>
  <si>
    <t>REVISÓ
Mtro. Enrique E. Encalada Sánchez
Dirección de Planeación de la DGPM</t>
  </si>
  <si>
    <t>AUTORIZÓ
Juan Pablo De Zulueta Razo
Secretaría Municipal de Turismo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</si>
</sst>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b/>
      <sz val="16"/>
      <color theme="1"/>
      <name val="Arial"/>
      <family val="2"/>
    </font>
    <font>
      <b/>
      <sz val="14"/>
      <name val="Calibri"/>
      <family val="2"/>
      <scheme val="minor"/>
    </font>
    <font>
      <b/>
      <sz val="22"/>
      <name val="Calibri"/>
      <family val="2"/>
      <scheme val="minor"/>
    </font>
    <font>
      <b/>
      <sz val="12"/>
      <name val="Calibri"/>
      <family val="2"/>
      <scheme val="minor"/>
    </font>
    <font>
      <sz val="10"/>
      <name val="Calibri"/>
      <family val="2"/>
      <scheme val="minor"/>
    </font>
    <font>
      <sz val="11"/>
      <name val="Calibri"/>
      <family val="2"/>
      <scheme val="minor"/>
    </font>
    <font>
      <sz val="9"/>
      <name val="Calibri"/>
      <family val="2"/>
      <scheme val="minor"/>
    </font>
    <font>
      <sz val="11"/>
      <name val="Arial"/>
      <family val="2"/>
    </font>
    <font>
      <b/>
      <sz val="11"/>
      <name val="Arial"/>
      <family val="2"/>
    </font>
    <font>
      <sz val="11"/>
      <name val="Calibri Light"/>
      <family val="2"/>
      <scheme val="major"/>
    </font>
    <font>
      <b/>
      <sz val="11"/>
      <name val="Calibri"/>
      <family val="2"/>
      <scheme val="minor"/>
    </font>
    <font>
      <b/>
      <sz val="12"/>
      <color theme="1"/>
      <name val="Calibri"/>
      <family val="2"/>
      <scheme val="minor"/>
    </font>
    <font>
      <sz val="9"/>
      <color theme="1"/>
      <name val="Calibri"/>
      <family val="2"/>
      <scheme val="minor"/>
    </font>
  </fonts>
  <fills count="2">
    <fill>
      <patternFill patternType="none"/>
    </fill>
    <fill>
      <patternFill patternType="gray125"/>
    </fill>
  </fills>
  <borders count="49">
    <border>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ashed">
        <color indexed="64"/>
      </top>
      <bottom/>
      <diagonal/>
    </border>
    <border>
      <left/>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medium">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dotted">
        <color indexed="64"/>
      </bottom>
      <diagonal/>
    </border>
    <border>
      <left style="medium">
        <color indexed="64"/>
      </left>
      <right style="dotted">
        <color indexed="64"/>
      </right>
      <top style="dashed">
        <color indexed="64"/>
      </top>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left style="medium">
        <color indexed="64"/>
      </left>
      <right style="dotted">
        <color indexed="64"/>
      </right>
      <top/>
      <bottom/>
      <diagonal/>
    </border>
    <border>
      <left/>
      <right/>
      <top style="medium">
        <color indexed="64"/>
      </top>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06">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center"/>
    </xf>
    <xf numFmtId="10" fontId="0" fillId="0" borderId="0" xfId="0" applyNumberFormat="1"/>
    <xf numFmtId="0" fontId="0" fillId="0" borderId="0" xfId="0" applyAlignment="1">
      <alignment horizontal="center"/>
    </xf>
    <xf numFmtId="0" fontId="0" fillId="0" borderId="0" xfId="0" applyAlignment="1">
      <alignment horizontal="center" vertical="top"/>
    </xf>
    <xf numFmtId="0" fontId="0" fillId="0" borderId="10" xfId="0" applyBorder="1"/>
    <xf numFmtId="0" fontId="0" fillId="0" borderId="14" xfId="0" applyBorder="1"/>
    <xf numFmtId="0" fontId="0" fillId="0" borderId="15" xfId="0" applyBorder="1"/>
    <xf numFmtId="0" fontId="0" fillId="0" borderId="1" xfId="0" applyBorder="1"/>
    <xf numFmtId="0" fontId="0" fillId="0" borderId="16" xfId="0" applyBorder="1"/>
    <xf numFmtId="0" fontId="0" fillId="0" borderId="41" xfId="0" applyBorder="1" applyAlignment="1">
      <alignment vertical="center"/>
    </xf>
    <xf numFmtId="0" fontId="0" fillId="0" borderId="41" xfId="0" applyBorder="1" applyAlignment="1">
      <alignment vertical="center" wrapText="1"/>
    </xf>
    <xf numFmtId="10" fontId="0" fillId="0" borderId="41" xfId="0" applyNumberFormat="1" applyBorder="1"/>
    <xf numFmtId="0" fontId="3" fillId="0" borderId="2" xfId="0" applyFont="1" applyBorder="1" applyAlignment="1">
      <alignment vertical="center" wrapText="1"/>
    </xf>
    <xf numFmtId="0" fontId="5" fillId="0" borderId="5" xfId="0" applyFont="1" applyBorder="1" applyAlignment="1">
      <alignment horizontal="center" vertical="center" wrapText="1"/>
    </xf>
    <xf numFmtId="10" fontId="5" fillId="0" borderId="5" xfId="0" applyNumberFormat="1" applyFont="1" applyBorder="1" applyAlignment="1">
      <alignment horizontal="center" vertical="center" wrapText="1"/>
    </xf>
    <xf numFmtId="3" fontId="11" fillId="0" borderId="21" xfId="0" applyNumberFormat="1" applyFont="1" applyBorder="1" applyAlignment="1">
      <alignment horizontal="center" vertical="center" wrapText="1"/>
    </xf>
    <xf numFmtId="10" fontId="11" fillId="0" borderId="21" xfId="1" applyNumberFormat="1" applyFont="1" applyFill="1" applyBorder="1" applyAlignment="1">
      <alignment horizontal="center" vertical="center" wrapText="1"/>
    </xf>
    <xf numFmtId="3" fontId="11" fillId="0" borderId="24" xfId="0" applyNumberFormat="1" applyFont="1" applyBorder="1" applyAlignment="1">
      <alignment horizontal="center" vertical="center" wrapText="1"/>
    </xf>
    <xf numFmtId="0" fontId="13" fillId="0" borderId="0" xfId="0" applyFont="1" applyAlignment="1">
      <alignment vertical="center" wrapText="1"/>
    </xf>
    <xf numFmtId="0" fontId="13" fillId="0" borderId="0" xfId="0" applyFont="1" applyAlignment="1">
      <alignment vertical="top"/>
    </xf>
    <xf numFmtId="0" fontId="0" fillId="0" borderId="18" xfId="0" applyBorder="1" applyAlignment="1">
      <alignment horizontal="center" vertical="center" wrapText="1"/>
    </xf>
    <xf numFmtId="0" fontId="0" fillId="0" borderId="21" xfId="0" applyBorder="1" applyAlignment="1">
      <alignment horizontal="center" vertical="center" wrapText="1"/>
    </xf>
    <xf numFmtId="10" fontId="8" fillId="0" borderId="38" xfId="0" applyNumberFormat="1" applyFont="1" applyBorder="1" applyAlignment="1">
      <alignment horizontal="center" vertical="center" wrapText="1"/>
    </xf>
    <xf numFmtId="10" fontId="8" fillId="0" borderId="46" xfId="0" applyNumberFormat="1" applyFont="1" applyBorder="1" applyAlignment="1">
      <alignment horizontal="center" vertical="center" wrapText="1"/>
    </xf>
    <xf numFmtId="3" fontId="11" fillId="0" borderId="26" xfId="0" applyNumberFormat="1" applyFont="1" applyBorder="1" applyAlignment="1">
      <alignment horizontal="center" vertical="center" wrapText="1"/>
    </xf>
    <xf numFmtId="3" fontId="11" fillId="0" borderId="32" xfId="0" applyNumberFormat="1" applyFont="1" applyBorder="1" applyAlignment="1">
      <alignment horizontal="center" vertical="center" wrapText="1"/>
    </xf>
    <xf numFmtId="0" fontId="7" fillId="0" borderId="21" xfId="0" applyFont="1" applyBorder="1" applyAlignment="1">
      <alignment horizontal="center" vertical="center" wrapText="1"/>
    </xf>
    <xf numFmtId="0" fontId="7" fillId="0" borderId="2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1" xfId="0" applyFont="1" applyBorder="1" applyAlignment="1">
      <alignment horizontal="center" vertical="center" wrapText="1"/>
    </xf>
    <xf numFmtId="1" fontId="7" fillId="0" borderId="18" xfId="1" applyNumberFormat="1" applyFont="1" applyFill="1" applyBorder="1" applyAlignment="1">
      <alignment horizontal="center" vertical="center" wrapText="1"/>
    </xf>
    <xf numFmtId="1" fontId="7" fillId="0" borderId="21" xfId="1" applyNumberFormat="1" applyFont="1" applyFill="1" applyBorder="1" applyAlignment="1">
      <alignment horizontal="center" vertical="center" wrapText="1"/>
    </xf>
    <xf numFmtId="3" fontId="11" fillId="0" borderId="31" xfId="0" applyNumberFormat="1" applyFont="1" applyBorder="1" applyAlignment="1">
      <alignment horizontal="center" vertical="center" wrapText="1"/>
    </xf>
    <xf numFmtId="10" fontId="8" fillId="0" borderId="44" xfId="0" applyNumberFormat="1" applyFont="1" applyBorder="1" applyAlignment="1">
      <alignment horizontal="center" vertical="center" wrapText="1"/>
    </xf>
    <xf numFmtId="10" fontId="8" fillId="0" borderId="45" xfId="0" applyNumberFormat="1" applyFont="1" applyBorder="1" applyAlignment="1">
      <alignment horizontal="center" vertical="center" wrapText="1"/>
    </xf>
    <xf numFmtId="3" fontId="11" fillId="0" borderId="21" xfId="0" applyNumberFormat="1"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2" fillId="0" borderId="0" xfId="0" applyFont="1" applyAlignment="1">
      <alignment horizontal="center"/>
    </xf>
    <xf numFmtId="0" fontId="2" fillId="0" borderId="16" xfId="0" applyFont="1" applyBorder="1" applyAlignment="1">
      <alignment horizontal="center"/>
    </xf>
    <xf numFmtId="0" fontId="7" fillId="0" borderId="42" xfId="0" applyFont="1" applyBorder="1" applyAlignment="1">
      <alignment horizontal="left" vertical="center" wrapText="1"/>
    </xf>
    <xf numFmtId="0" fontId="8" fillId="0" borderId="27" xfId="0" applyFont="1" applyBorder="1" applyAlignment="1">
      <alignment horizontal="left" vertical="center" wrapText="1"/>
    </xf>
    <xf numFmtId="0" fontId="8" fillId="0" borderId="28" xfId="0" applyFont="1" applyBorder="1" applyAlignment="1">
      <alignment horizontal="left" vertical="center" wrapText="1"/>
    </xf>
    <xf numFmtId="0" fontId="8" fillId="0" borderId="43" xfId="0" applyFont="1" applyBorder="1" applyAlignment="1">
      <alignment horizontal="left" vertical="center" wrapText="1"/>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10" fontId="14" fillId="0" borderId="47" xfId="0" applyNumberFormat="1" applyFont="1" applyBorder="1" applyAlignment="1">
      <alignment horizontal="center" vertical="center" wrapText="1"/>
    </xf>
    <xf numFmtId="10" fontId="14" fillId="0" borderId="45"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6" xfId="0" applyFont="1" applyBorder="1" applyAlignment="1">
      <alignment horizontal="center" vertical="center" wrapText="1"/>
    </xf>
    <xf numFmtId="10" fontId="5" fillId="0" borderId="5" xfId="0" applyNumberFormat="1" applyFont="1" applyBorder="1" applyAlignment="1">
      <alignment horizontal="center" vertical="center" wrapText="1"/>
    </xf>
    <xf numFmtId="0" fontId="7" fillId="0" borderId="18" xfId="0" applyFont="1" applyBorder="1" applyAlignment="1">
      <alignment horizontal="left" vertical="center" wrapText="1"/>
    </xf>
    <xf numFmtId="0" fontId="7" fillId="0" borderId="21" xfId="0" applyFont="1" applyBorder="1" applyAlignment="1">
      <alignment horizontal="left" vertical="center" wrapText="1"/>
    </xf>
    <xf numFmtId="0" fontId="7" fillId="0" borderId="18" xfId="0" applyFont="1" applyBorder="1" applyAlignment="1">
      <alignment horizontal="center" vertical="center" wrapText="1"/>
    </xf>
    <xf numFmtId="0" fontId="6" fillId="0" borderId="17" xfId="0" applyFont="1" applyBorder="1" applyAlignment="1">
      <alignment horizontal="justify" vertical="center" wrapText="1"/>
    </xf>
    <xf numFmtId="0" fontId="6" fillId="0" borderId="20" xfId="0" applyFont="1" applyBorder="1" applyAlignment="1">
      <alignment horizontal="justify" vertical="center" wrapText="1"/>
    </xf>
    <xf numFmtId="3" fontId="9" fillId="0" borderId="26" xfId="0" applyNumberFormat="1" applyFont="1" applyBorder="1" applyAlignment="1">
      <alignment horizontal="left" vertical="center" wrapText="1"/>
    </xf>
    <xf numFmtId="3" fontId="9" fillId="0" borderId="32" xfId="0" applyNumberFormat="1" applyFont="1" applyBorder="1" applyAlignment="1">
      <alignment horizontal="left" vertical="center" wrapText="1"/>
    </xf>
    <xf numFmtId="3" fontId="9" fillId="0" borderId="26" xfId="0" applyNumberFormat="1" applyFont="1" applyBorder="1" applyAlignment="1">
      <alignment horizontal="center" vertical="center" wrapText="1"/>
    </xf>
    <xf numFmtId="3" fontId="9" fillId="0" borderId="32" xfId="0" applyNumberFormat="1" applyFont="1" applyBorder="1" applyAlignment="1">
      <alignment horizontal="center" vertical="center" wrapText="1"/>
    </xf>
    <xf numFmtId="3" fontId="9" fillId="0" borderId="35" xfId="0" applyNumberFormat="1" applyFont="1" applyBorder="1" applyAlignment="1">
      <alignment horizontal="left" vertical="center" wrapText="1"/>
    </xf>
    <xf numFmtId="3" fontId="9" fillId="0" borderId="40" xfId="0" applyNumberFormat="1" applyFont="1" applyBorder="1" applyAlignment="1">
      <alignment horizontal="left" vertical="center" wrapText="1"/>
    </xf>
    <xf numFmtId="3" fontId="9" fillId="0" borderId="34" xfId="0" applyNumberFormat="1" applyFont="1" applyBorder="1" applyAlignment="1">
      <alignment horizontal="left" vertical="center" wrapText="1"/>
    </xf>
    <xf numFmtId="3" fontId="9" fillId="0" borderId="31" xfId="0" applyNumberFormat="1" applyFont="1" applyBorder="1" applyAlignment="1">
      <alignment horizontal="left" vertical="center" wrapText="1"/>
    </xf>
    <xf numFmtId="3" fontId="9" fillId="0" borderId="31"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2" fillId="0" borderId="0" xfId="0" applyFont="1" applyAlignment="1">
      <alignment horizontal="center" vertical="center"/>
    </xf>
    <xf numFmtId="0" fontId="2" fillId="0" borderId="16" xfId="0" applyFont="1" applyBorder="1" applyAlignment="1">
      <alignment horizontal="center" vertical="center"/>
    </xf>
    <xf numFmtId="0" fontId="0" fillId="0" borderId="18" xfId="0" applyBorder="1" applyAlignment="1">
      <alignment horizontal="justify" vertical="center" wrapText="1"/>
    </xf>
    <xf numFmtId="0" fontId="0" fillId="0" borderId="19" xfId="0" applyBorder="1" applyAlignment="1">
      <alignment horizontal="justify" vertical="center" wrapText="1"/>
    </xf>
    <xf numFmtId="0" fontId="0" fillId="0" borderId="21" xfId="0" applyBorder="1" applyAlignment="1">
      <alignment horizontal="justify" vertical="center" wrapText="1"/>
    </xf>
    <xf numFmtId="0" fontId="0" fillId="0" borderId="22" xfId="0" applyBorder="1" applyAlignment="1">
      <alignment horizontal="justify" vertical="center" wrapText="1"/>
    </xf>
    <xf numFmtId="10" fontId="14" fillId="0" borderId="36" xfId="0" applyNumberFormat="1" applyFont="1" applyBorder="1" applyAlignment="1">
      <alignment horizontal="center" vertical="center" wrapText="1"/>
    </xf>
    <xf numFmtId="10" fontId="14" fillId="0" borderId="38" xfId="0" applyNumberFormat="1" applyFont="1" applyBorder="1" applyAlignment="1">
      <alignment horizontal="center" vertical="center" wrapText="1"/>
    </xf>
    <xf numFmtId="0" fontId="12" fillId="0" borderId="21" xfId="0" applyFont="1" applyBorder="1" applyAlignment="1">
      <alignment horizontal="left" vertical="top" wrapText="1"/>
    </xf>
    <xf numFmtId="0" fontId="7" fillId="0" borderId="21" xfId="0" applyFont="1" applyBorder="1" applyAlignment="1">
      <alignment horizontal="left" vertical="top" wrapText="1"/>
    </xf>
    <xf numFmtId="0" fontId="7" fillId="0" borderId="22" xfId="0" applyFont="1" applyBorder="1" applyAlignment="1">
      <alignment horizontal="left" vertical="top" wrapText="1"/>
    </xf>
    <xf numFmtId="0" fontId="7" fillId="0" borderId="20" xfId="0" applyFont="1" applyBorder="1" applyAlignment="1">
      <alignment horizontal="left" vertical="center" wrapText="1"/>
    </xf>
    <xf numFmtId="0" fontId="7" fillId="0" borderId="33" xfId="0" applyFont="1" applyBorder="1" applyAlignment="1">
      <alignment horizontal="left" vertical="center" wrapTex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10" fontId="11" fillId="0" borderId="26" xfId="1" applyNumberFormat="1" applyFont="1" applyFill="1" applyBorder="1" applyAlignment="1">
      <alignment horizontal="center" vertical="center" wrapText="1"/>
    </xf>
    <xf numFmtId="10" fontId="11" fillId="0" borderId="32" xfId="1" applyNumberFormat="1" applyFont="1" applyFill="1" applyBorder="1" applyAlignment="1">
      <alignment horizontal="center" vertical="center" wrapText="1"/>
    </xf>
    <xf numFmtId="0" fontId="13" fillId="0" borderId="14" xfId="0" applyFont="1" applyBorder="1" applyAlignment="1">
      <alignment horizontal="center" vertical="center" wrapText="1"/>
    </xf>
    <xf numFmtId="0" fontId="13" fillId="0" borderId="14" xfId="0" applyFont="1" applyBorder="1" applyAlignment="1">
      <alignment horizontal="center" vertical="top" wrapText="1"/>
    </xf>
    <xf numFmtId="0" fontId="13" fillId="0" borderId="14" xfId="0" applyFont="1" applyBorder="1" applyAlignment="1">
      <alignment horizontal="center" vertical="top"/>
    </xf>
    <xf numFmtId="0" fontId="12" fillId="0" borderId="33" xfId="0" applyFont="1" applyBorder="1" applyAlignment="1">
      <alignment horizontal="left" vertical="center" wrapText="1"/>
    </xf>
    <xf numFmtId="0" fontId="12" fillId="0" borderId="34"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10" fontId="8" fillId="0" borderId="48" xfId="0" applyNumberFormat="1" applyFont="1" applyBorder="1" applyAlignment="1">
      <alignment horizontal="center" vertical="center" wrapText="1"/>
    </xf>
    <xf numFmtId="0" fontId="12" fillId="0" borderId="37" xfId="0" applyFont="1" applyBorder="1" applyAlignment="1">
      <alignment horizontal="left" vertical="top" wrapText="1"/>
    </xf>
    <xf numFmtId="0" fontId="7" fillId="0" borderId="39" xfId="0" applyFont="1" applyBorder="1" applyAlignment="1">
      <alignment horizontal="left" vertical="top" wrapText="1"/>
    </xf>
    <xf numFmtId="0" fontId="7" fillId="0" borderId="24" xfId="0" applyFont="1" applyBorder="1" applyAlignment="1">
      <alignment horizontal="left" vertical="top" wrapText="1"/>
    </xf>
    <xf numFmtId="0" fontId="7" fillId="0" borderId="25" xfId="0" applyFont="1" applyBorder="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colors>
    <mruColors>
      <color rgb="FFFDE9EB"/>
      <color rgb="FFBD2452"/>
      <color rgb="FFF7ABB2"/>
      <color rgb="FFFAE6EC"/>
      <color rgb="FFDDEBF7"/>
      <color rgb="FFDD5148"/>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1121492</xdr:colOff>
      <xdr:row>3</xdr:row>
      <xdr:rowOff>-1</xdr:rowOff>
    </xdr:from>
    <xdr:to>
      <xdr:col>2</xdr:col>
      <xdr:colOff>2089356</xdr:colOff>
      <xdr:row>6</xdr:row>
      <xdr:rowOff>181434</xdr:rowOff>
    </xdr:to>
    <xdr:pic>
      <xdr:nvPicPr>
        <xdr:cNvPr id="2" name="Imagen 1">
          <a:extLst>
            <a:ext uri="{FF2B5EF4-FFF2-40B4-BE49-F238E27FC236}">
              <a16:creationId xmlns:a16="http://schemas.microsoft.com/office/drawing/2014/main" id="{FC3C8FFA-DD06-4CC8-AFAD-4242108A34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57782" y="553064"/>
          <a:ext cx="967864" cy="964943"/>
        </a:xfrm>
        <a:prstGeom prst="rect">
          <a:avLst/>
        </a:prstGeom>
      </xdr:spPr>
    </xdr:pic>
    <xdr:clientData/>
  </xdr:twoCellAnchor>
  <xdr:twoCellAnchor>
    <xdr:from>
      <xdr:col>14</xdr:col>
      <xdr:colOff>768144</xdr:colOff>
      <xdr:row>3</xdr:row>
      <xdr:rowOff>30725</xdr:rowOff>
    </xdr:from>
    <xdr:to>
      <xdr:col>16</xdr:col>
      <xdr:colOff>1044677</xdr:colOff>
      <xdr:row>6</xdr:row>
      <xdr:rowOff>168992</xdr:rowOff>
    </xdr:to>
    <xdr:grpSp>
      <xdr:nvGrpSpPr>
        <xdr:cNvPr id="5" name="Grupo 4">
          <a:extLst>
            <a:ext uri="{FF2B5EF4-FFF2-40B4-BE49-F238E27FC236}">
              <a16:creationId xmlns:a16="http://schemas.microsoft.com/office/drawing/2014/main" id="{6D778CC3-37CC-4FB0-AA9E-865D66D924DB}"/>
            </a:ext>
          </a:extLst>
        </xdr:cNvPr>
        <xdr:cNvGrpSpPr/>
      </xdr:nvGrpSpPr>
      <xdr:grpSpPr>
        <a:xfrm>
          <a:off x="18970419" y="602225"/>
          <a:ext cx="3515033" cy="909792"/>
          <a:chOff x="24896117" y="646906"/>
          <a:chExt cx="3783584" cy="1008063"/>
        </a:xfrm>
      </xdr:grpSpPr>
      <xdr:pic>
        <xdr:nvPicPr>
          <xdr:cNvPr id="6" name="Imagen 5">
            <a:extLst>
              <a:ext uri="{FF2B5EF4-FFF2-40B4-BE49-F238E27FC236}">
                <a16:creationId xmlns:a16="http://schemas.microsoft.com/office/drawing/2014/main" id="{1D741CDD-D33B-C664-A6C1-DF44C585C12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7" name="Imagen 6">
            <a:extLst>
              <a:ext uri="{FF2B5EF4-FFF2-40B4-BE49-F238E27FC236}">
                <a16:creationId xmlns:a16="http://schemas.microsoft.com/office/drawing/2014/main" id="{31EACC80-1E4D-7CAF-D93D-1BD29BE269B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T44"/>
  <sheetViews>
    <sheetView tabSelected="1" topLeftCell="C1" zoomScale="85" zoomScaleNormal="85" workbookViewId="0">
      <selection activeCell="M15" sqref="M15:M16"/>
    </sheetView>
  </sheetViews>
  <sheetFormatPr defaultColWidth="11.42578125" defaultRowHeight="15"/>
  <cols>
    <col min="3" max="3" width="56.28515625" style="1" customWidth="1"/>
    <col min="4" max="4" width="19.85546875" style="2" customWidth="1"/>
    <col min="5" max="5" width="21.5703125" style="2" customWidth="1"/>
    <col min="6" max="6" width="17.85546875" customWidth="1"/>
    <col min="7" max="7" width="23.5703125" style="3" customWidth="1"/>
    <col min="8" max="8" width="21" style="4" customWidth="1"/>
    <col min="9" max="12" width="14.5703125" customWidth="1"/>
    <col min="13" max="13" width="15" style="5" customWidth="1"/>
    <col min="14" max="14" width="16.7109375" style="5" customWidth="1"/>
    <col min="15" max="17" width="24.28515625" style="7" customWidth="1"/>
  </cols>
  <sheetData>
    <row r="3" spans="3:20">
      <c r="C3" s="8"/>
      <c r="D3" s="9"/>
      <c r="E3" s="9"/>
      <c r="F3" s="9"/>
      <c r="G3" s="9"/>
      <c r="H3" s="9"/>
      <c r="I3" s="9"/>
      <c r="J3" s="9"/>
      <c r="K3" s="9"/>
      <c r="L3" s="9"/>
      <c r="M3" s="9"/>
      <c r="N3" s="9"/>
      <c r="O3" s="9"/>
      <c r="P3" s="9"/>
      <c r="Q3" s="10"/>
    </row>
    <row r="4" spans="3:20" ht="20.25">
      <c r="C4" s="11"/>
      <c r="D4" s="42" t="s">
        <v>0</v>
      </c>
      <c r="E4" s="42"/>
      <c r="F4" s="42"/>
      <c r="G4" s="42"/>
      <c r="H4" s="42"/>
      <c r="I4" s="42"/>
      <c r="J4" s="42"/>
      <c r="K4" s="42"/>
      <c r="L4" s="42"/>
      <c r="M4" s="42"/>
      <c r="N4" s="42"/>
      <c r="O4" s="42"/>
      <c r="P4" s="42"/>
      <c r="Q4" s="43"/>
    </row>
    <row r="5" spans="3:20" ht="20.25">
      <c r="C5" s="11"/>
      <c r="D5" s="42" t="s">
        <v>1</v>
      </c>
      <c r="E5" s="42"/>
      <c r="F5" s="42"/>
      <c r="G5" s="42"/>
      <c r="H5" s="42"/>
      <c r="I5" s="42"/>
      <c r="J5" s="42"/>
      <c r="K5" s="42"/>
      <c r="L5" s="42"/>
      <c r="M5" s="42"/>
      <c r="N5" s="42"/>
      <c r="O5" s="42"/>
      <c r="P5" s="42"/>
      <c r="Q5" s="43"/>
    </row>
    <row r="6" spans="3:20" ht="20.25">
      <c r="C6" s="11"/>
      <c r="D6" s="77" t="s">
        <v>2</v>
      </c>
      <c r="E6" s="77"/>
      <c r="F6" s="77"/>
      <c r="G6" s="77"/>
      <c r="H6" s="77"/>
      <c r="I6" s="77"/>
      <c r="J6" s="77"/>
      <c r="K6" s="77"/>
      <c r="L6" s="77"/>
      <c r="M6" s="77"/>
      <c r="N6" s="77"/>
      <c r="O6" s="77"/>
      <c r="P6" s="77"/>
      <c r="Q6" s="78"/>
    </row>
    <row r="7" spans="3:20">
      <c r="C7" s="11"/>
      <c r="D7"/>
      <c r="E7"/>
      <c r="G7"/>
      <c r="H7"/>
      <c r="M7"/>
      <c r="N7"/>
      <c r="O7"/>
      <c r="P7"/>
      <c r="Q7" s="12"/>
    </row>
    <row r="8" spans="3:20" ht="15.75" thickBot="1">
      <c r="C8" s="11"/>
      <c r="D8"/>
      <c r="E8"/>
      <c r="G8"/>
      <c r="H8"/>
      <c r="M8"/>
      <c r="N8"/>
      <c r="O8"/>
      <c r="P8"/>
      <c r="Q8" s="12"/>
    </row>
    <row r="9" spans="3:20" ht="54" customHeight="1">
      <c r="C9" s="16" t="s">
        <v>3</v>
      </c>
      <c r="D9" s="50" t="s">
        <v>4</v>
      </c>
      <c r="E9" s="51"/>
      <c r="F9" s="51"/>
      <c r="G9" s="51"/>
      <c r="H9" s="51"/>
      <c r="I9" s="51"/>
      <c r="J9" s="51"/>
      <c r="K9" s="51"/>
      <c r="L9" s="51"/>
      <c r="M9" s="51"/>
      <c r="N9" s="51"/>
      <c r="O9" s="51"/>
      <c r="P9" s="51"/>
      <c r="Q9" s="52"/>
    </row>
    <row r="10" spans="3:20" ht="15.75">
      <c r="C10" s="76" t="s">
        <v>5</v>
      </c>
      <c r="D10" s="58" t="s">
        <v>6</v>
      </c>
      <c r="E10" s="53" t="s">
        <v>7</v>
      </c>
      <c r="F10" s="53" t="s">
        <v>8</v>
      </c>
      <c r="G10" s="58" t="s">
        <v>9</v>
      </c>
      <c r="H10" s="58"/>
      <c r="I10" s="58"/>
      <c r="J10" s="58"/>
      <c r="K10" s="58"/>
      <c r="L10" s="58"/>
      <c r="M10" s="58"/>
      <c r="N10" s="58"/>
      <c r="O10" s="58" t="s">
        <v>10</v>
      </c>
      <c r="P10" s="59"/>
      <c r="Q10" s="60"/>
    </row>
    <row r="11" spans="3:20" ht="27.75" customHeight="1">
      <c r="C11" s="76"/>
      <c r="D11" s="58"/>
      <c r="E11" s="54"/>
      <c r="F11" s="54"/>
      <c r="G11" s="58" t="s">
        <v>11</v>
      </c>
      <c r="H11" s="58" t="s">
        <v>12</v>
      </c>
      <c r="I11" s="58" t="s">
        <v>13</v>
      </c>
      <c r="J11" s="58"/>
      <c r="K11" s="58"/>
      <c r="L11" s="58"/>
      <c r="M11" s="61" t="s">
        <v>14</v>
      </c>
      <c r="N11" s="61"/>
      <c r="O11" s="58"/>
      <c r="P11" s="59"/>
      <c r="Q11" s="60"/>
    </row>
    <row r="12" spans="3:20" ht="31.5">
      <c r="C12" s="76"/>
      <c r="D12" s="58"/>
      <c r="E12" s="55"/>
      <c r="F12" s="55"/>
      <c r="G12" s="58"/>
      <c r="H12" s="58"/>
      <c r="I12" s="17" t="s">
        <v>15</v>
      </c>
      <c r="J12" s="17" t="s">
        <v>16</v>
      </c>
      <c r="K12" s="17" t="s">
        <v>17</v>
      </c>
      <c r="L12" s="17" t="s">
        <v>18</v>
      </c>
      <c r="M12" s="18" t="s">
        <v>19</v>
      </c>
      <c r="N12" s="18" t="s">
        <v>20</v>
      </c>
      <c r="O12" s="58"/>
      <c r="P12" s="59"/>
      <c r="Q12" s="60"/>
    </row>
    <row r="13" spans="3:20" ht="97.5" customHeight="1">
      <c r="C13" s="65" t="s">
        <v>21</v>
      </c>
      <c r="D13" s="62" t="s">
        <v>22</v>
      </c>
      <c r="E13" s="32" t="s">
        <v>23</v>
      </c>
      <c r="F13" s="64" t="s">
        <v>24</v>
      </c>
      <c r="G13" s="34">
        <v>4</v>
      </c>
      <c r="H13" s="64" t="s">
        <v>25</v>
      </c>
      <c r="I13" s="24">
        <v>5</v>
      </c>
      <c r="J13" s="24">
        <v>5</v>
      </c>
      <c r="K13" s="24">
        <v>5</v>
      </c>
      <c r="L13" s="24">
        <v>5</v>
      </c>
      <c r="M13" s="56">
        <f>IFERROR((L13-L14)/L14,"ND")</f>
        <v>0.25</v>
      </c>
      <c r="N13" s="83">
        <f>IFERROR(((I13+J13+K13+L13)-(I14+J14+K14+L14))/(I14+J14+K14+L14),"ND")</f>
        <v>0.25</v>
      </c>
      <c r="O13" s="79" t="s">
        <v>26</v>
      </c>
      <c r="P13" s="79"/>
      <c r="Q13" s="80"/>
    </row>
    <row r="14" spans="3:20" ht="130.5" customHeight="1">
      <c r="C14" s="66"/>
      <c r="D14" s="63"/>
      <c r="E14" s="33"/>
      <c r="F14" s="30"/>
      <c r="G14" s="35"/>
      <c r="H14" s="30"/>
      <c r="I14" s="25">
        <v>4</v>
      </c>
      <c r="J14" s="25">
        <v>4</v>
      </c>
      <c r="K14" s="25">
        <v>4</v>
      </c>
      <c r="L14" s="25">
        <v>4</v>
      </c>
      <c r="M14" s="57"/>
      <c r="N14" s="84"/>
      <c r="O14" s="81"/>
      <c r="P14" s="81"/>
      <c r="Q14" s="82"/>
    </row>
    <row r="15" spans="3:20" ht="84" customHeight="1">
      <c r="C15" s="71" t="s">
        <v>27</v>
      </c>
      <c r="D15" s="67" t="s">
        <v>28</v>
      </c>
      <c r="E15" s="69" t="s">
        <v>23</v>
      </c>
      <c r="F15" s="69" t="s">
        <v>29</v>
      </c>
      <c r="G15" s="28">
        <f>SUM(I16:L16)</f>
        <v>6255000</v>
      </c>
      <c r="H15" s="28" t="s">
        <v>30</v>
      </c>
      <c r="I15" s="19">
        <v>2034260</v>
      </c>
      <c r="J15" s="19">
        <v>698060</v>
      </c>
      <c r="K15" s="19">
        <v>1907178</v>
      </c>
      <c r="L15" s="19">
        <v>1801588</v>
      </c>
      <c r="M15" s="37">
        <f>IFERROR(L15/L16,"ND")</f>
        <v>2.0017644444444445</v>
      </c>
      <c r="N15" s="26">
        <f>IFERROR(((I15+J15+K15+L15)/G15),"ND")</f>
        <v>1.0297499600319744</v>
      </c>
      <c r="O15" s="44" t="s">
        <v>31</v>
      </c>
      <c r="P15" s="45"/>
      <c r="Q15" s="46"/>
    </row>
    <row r="16" spans="3:20" ht="81" customHeight="1">
      <c r="C16" s="72"/>
      <c r="D16" s="68"/>
      <c r="E16" s="70"/>
      <c r="F16" s="70"/>
      <c r="G16" s="29"/>
      <c r="H16" s="29"/>
      <c r="I16" s="19">
        <v>1955000</v>
      </c>
      <c r="J16" s="19">
        <v>1500000</v>
      </c>
      <c r="K16" s="19">
        <v>1900000</v>
      </c>
      <c r="L16" s="19">
        <v>900000</v>
      </c>
      <c r="M16" s="38"/>
      <c r="N16" s="27"/>
      <c r="O16" s="47"/>
      <c r="P16" s="48"/>
      <c r="Q16" s="49"/>
      <c r="T16" s="6"/>
    </row>
    <row r="17" spans="3:20" ht="76.5" customHeight="1">
      <c r="C17" s="72"/>
      <c r="D17" s="74" t="s">
        <v>32</v>
      </c>
      <c r="E17" s="75" t="s">
        <v>23</v>
      </c>
      <c r="F17" s="69" t="s">
        <v>29</v>
      </c>
      <c r="G17" s="92">
        <f>AVERAGE(I18:L18)</f>
        <v>0.82000000000000006</v>
      </c>
      <c r="H17" s="36" t="s">
        <v>30</v>
      </c>
      <c r="I17" s="20">
        <v>0.85</v>
      </c>
      <c r="J17" s="20">
        <v>0.8</v>
      </c>
      <c r="K17" s="20">
        <v>0.72</v>
      </c>
      <c r="L17" s="20">
        <v>0.74099999999999999</v>
      </c>
      <c r="M17" s="37">
        <f>IFERROR(L17/L18,"ND")</f>
        <v>0.91481481481481475</v>
      </c>
      <c r="N17" s="26">
        <f t="shared" ref="N17" si="0">IFERROR(((I17+J17+K17+L17)/G17),"ND")</f>
        <v>3.7939024390243903</v>
      </c>
      <c r="O17" s="44" t="s">
        <v>33</v>
      </c>
      <c r="P17" s="45"/>
      <c r="Q17" s="46"/>
      <c r="T17" s="6"/>
    </row>
    <row r="18" spans="3:20" ht="73.5" customHeight="1">
      <c r="C18" s="73"/>
      <c r="D18" s="68"/>
      <c r="E18" s="70"/>
      <c r="F18" s="70"/>
      <c r="G18" s="93"/>
      <c r="H18" s="29"/>
      <c r="I18" s="20">
        <v>0.85</v>
      </c>
      <c r="J18" s="20">
        <v>0.75</v>
      </c>
      <c r="K18" s="20">
        <v>0.87</v>
      </c>
      <c r="L18" s="20">
        <v>0.81</v>
      </c>
      <c r="M18" s="38"/>
      <c r="N18" s="27"/>
      <c r="O18" s="47"/>
      <c r="P18" s="48"/>
      <c r="Q18" s="49"/>
      <c r="T18" s="6"/>
    </row>
    <row r="19" spans="3:20" ht="73.5" customHeight="1">
      <c r="C19" s="88" t="s">
        <v>34</v>
      </c>
      <c r="D19" s="63" t="s">
        <v>35</v>
      </c>
      <c r="E19" s="30" t="s">
        <v>23</v>
      </c>
      <c r="F19" s="40" t="s">
        <v>29</v>
      </c>
      <c r="G19" s="36">
        <f>SUM(I20:L20)</f>
        <v>12</v>
      </c>
      <c r="H19" s="39" t="s">
        <v>30</v>
      </c>
      <c r="I19" s="19">
        <v>1</v>
      </c>
      <c r="J19" s="19">
        <v>0</v>
      </c>
      <c r="K19" s="19">
        <v>3</v>
      </c>
      <c r="L19" s="19">
        <v>2</v>
      </c>
      <c r="M19" s="37">
        <f>IFERROR(L19/L20,"ND")</f>
        <v>0.5</v>
      </c>
      <c r="N19" s="26">
        <f t="shared" ref="N19" si="1">IFERROR(((I19+J19+K19+L19)/G19),"ND")</f>
        <v>0.5</v>
      </c>
      <c r="O19" s="85" t="s">
        <v>36</v>
      </c>
      <c r="P19" s="86"/>
      <c r="Q19" s="87"/>
    </row>
    <row r="20" spans="3:20" ht="78" customHeight="1">
      <c r="C20" s="88"/>
      <c r="D20" s="63"/>
      <c r="E20" s="30"/>
      <c r="F20" s="41"/>
      <c r="G20" s="29"/>
      <c r="H20" s="39"/>
      <c r="I20" s="19">
        <v>2</v>
      </c>
      <c r="J20" s="19">
        <v>3</v>
      </c>
      <c r="K20" s="19">
        <v>3</v>
      </c>
      <c r="L20" s="19">
        <v>4</v>
      </c>
      <c r="M20" s="38"/>
      <c r="N20" s="27"/>
      <c r="O20" s="86"/>
      <c r="P20" s="86"/>
      <c r="Q20" s="87"/>
    </row>
    <row r="21" spans="3:20" ht="75" customHeight="1">
      <c r="C21" s="88" t="s">
        <v>37</v>
      </c>
      <c r="D21" s="63" t="s">
        <v>38</v>
      </c>
      <c r="E21" s="30" t="s">
        <v>23</v>
      </c>
      <c r="F21" s="40" t="s">
        <v>29</v>
      </c>
      <c r="G21" s="36">
        <f t="shared" ref="G21" si="2">SUM(I22:L22)</f>
        <v>7</v>
      </c>
      <c r="H21" s="39" t="s">
        <v>30</v>
      </c>
      <c r="I21" s="19">
        <v>1</v>
      </c>
      <c r="J21" s="19">
        <v>0</v>
      </c>
      <c r="K21" s="19">
        <v>1</v>
      </c>
      <c r="L21" s="19">
        <v>1</v>
      </c>
      <c r="M21" s="37">
        <f t="shared" ref="M21" si="3">IFERROR(L21/L22,"ND")</f>
        <v>0.33333333333333331</v>
      </c>
      <c r="N21" s="26">
        <f t="shared" ref="N21" si="4">IFERROR(((I21+J21+K21+L21)/G21),"ND")</f>
        <v>0.42857142857142855</v>
      </c>
      <c r="O21" s="85" t="s">
        <v>39</v>
      </c>
      <c r="P21" s="86"/>
      <c r="Q21" s="87"/>
    </row>
    <row r="22" spans="3:20" ht="73.5" customHeight="1">
      <c r="C22" s="88"/>
      <c r="D22" s="63"/>
      <c r="E22" s="30"/>
      <c r="F22" s="41"/>
      <c r="G22" s="29"/>
      <c r="H22" s="39"/>
      <c r="I22" s="19">
        <v>1</v>
      </c>
      <c r="J22" s="19">
        <v>2</v>
      </c>
      <c r="K22" s="19">
        <v>1</v>
      </c>
      <c r="L22" s="19">
        <v>3</v>
      </c>
      <c r="M22" s="38"/>
      <c r="N22" s="27"/>
      <c r="O22" s="86"/>
      <c r="P22" s="86"/>
      <c r="Q22" s="87"/>
    </row>
    <row r="23" spans="3:20" ht="57" customHeight="1">
      <c r="C23" s="88" t="s">
        <v>40</v>
      </c>
      <c r="D23" s="90" t="s">
        <v>41</v>
      </c>
      <c r="E23" s="30" t="s">
        <v>23</v>
      </c>
      <c r="F23" s="40" t="s">
        <v>29</v>
      </c>
      <c r="G23" s="36">
        <f t="shared" ref="G23" si="5">SUM(I24:L24)</f>
        <v>5</v>
      </c>
      <c r="H23" s="39" t="s">
        <v>30</v>
      </c>
      <c r="I23" s="19">
        <v>1</v>
      </c>
      <c r="J23" s="19">
        <v>1</v>
      </c>
      <c r="K23" s="19">
        <v>0</v>
      </c>
      <c r="L23" s="19">
        <v>1</v>
      </c>
      <c r="M23" s="37">
        <f t="shared" ref="M23" si="6">IFERROR(L23/L24,"ND")</f>
        <v>1</v>
      </c>
      <c r="N23" s="26">
        <f t="shared" ref="N23" si="7">IFERROR(((I23+J23+K23+L23)/G23),"ND")</f>
        <v>0.6</v>
      </c>
      <c r="O23" s="85" t="s">
        <v>42</v>
      </c>
      <c r="P23" s="86"/>
      <c r="Q23" s="87"/>
    </row>
    <row r="24" spans="3:20" ht="63.75" customHeight="1">
      <c r="C24" s="88"/>
      <c r="D24" s="91"/>
      <c r="E24" s="30"/>
      <c r="F24" s="41"/>
      <c r="G24" s="29"/>
      <c r="H24" s="39"/>
      <c r="I24" s="19">
        <v>3</v>
      </c>
      <c r="J24" s="19">
        <v>1</v>
      </c>
      <c r="K24" s="19">
        <v>0</v>
      </c>
      <c r="L24" s="19">
        <v>1</v>
      </c>
      <c r="M24" s="38"/>
      <c r="N24" s="27"/>
      <c r="O24" s="86"/>
      <c r="P24" s="86"/>
      <c r="Q24" s="87"/>
    </row>
    <row r="25" spans="3:20" ht="71.25" customHeight="1">
      <c r="C25" s="88" t="s">
        <v>43</v>
      </c>
      <c r="D25" s="90" t="s">
        <v>44</v>
      </c>
      <c r="E25" s="30" t="s">
        <v>23</v>
      </c>
      <c r="F25" s="40" t="s">
        <v>29</v>
      </c>
      <c r="G25" s="36">
        <f t="shared" ref="G25" si="8">SUM(I26:L26)</f>
        <v>200000</v>
      </c>
      <c r="H25" s="39" t="s">
        <v>30</v>
      </c>
      <c r="I25" s="19">
        <v>89359</v>
      </c>
      <c r="J25" s="19">
        <v>17336</v>
      </c>
      <c r="K25" s="19">
        <v>34800</v>
      </c>
      <c r="L25" s="19">
        <v>23700</v>
      </c>
      <c r="M25" s="37">
        <f t="shared" ref="M25" si="9">IFERROR(L25/L26,"ND")</f>
        <v>0.47399999999999998</v>
      </c>
      <c r="N25" s="26">
        <f t="shared" ref="N25" si="10">IFERROR(((I25+J25+K25+L25)/G25),"ND")</f>
        <v>0.82597500000000001</v>
      </c>
      <c r="O25" s="85" t="s">
        <v>45</v>
      </c>
      <c r="P25" s="86"/>
      <c r="Q25" s="87"/>
    </row>
    <row r="26" spans="3:20" ht="76.5" customHeight="1">
      <c r="C26" s="88"/>
      <c r="D26" s="91"/>
      <c r="E26" s="30"/>
      <c r="F26" s="41"/>
      <c r="G26" s="29"/>
      <c r="H26" s="39"/>
      <c r="I26" s="19">
        <v>50000</v>
      </c>
      <c r="J26" s="19">
        <v>50000</v>
      </c>
      <c r="K26" s="19">
        <v>50000</v>
      </c>
      <c r="L26" s="19">
        <v>50000</v>
      </c>
      <c r="M26" s="38"/>
      <c r="N26" s="27"/>
      <c r="O26" s="86"/>
      <c r="P26" s="86"/>
      <c r="Q26" s="87"/>
    </row>
    <row r="27" spans="3:20" ht="69" customHeight="1">
      <c r="C27" s="88" t="s">
        <v>46</v>
      </c>
      <c r="D27" s="90" t="s">
        <v>47</v>
      </c>
      <c r="E27" s="30" t="s">
        <v>23</v>
      </c>
      <c r="F27" s="40" t="s">
        <v>29</v>
      </c>
      <c r="G27" s="36">
        <f t="shared" ref="G27" si="11">SUM(I28:L28)</f>
        <v>4</v>
      </c>
      <c r="H27" s="39" t="s">
        <v>30</v>
      </c>
      <c r="I27" s="19">
        <v>1</v>
      </c>
      <c r="J27" s="19">
        <v>0</v>
      </c>
      <c r="K27" s="19">
        <v>1</v>
      </c>
      <c r="L27" s="19">
        <v>1</v>
      </c>
      <c r="M27" s="37">
        <f t="shared" ref="M27" si="12">IFERROR(L27/L28,"ND")</f>
        <v>0.5</v>
      </c>
      <c r="N27" s="26">
        <f t="shared" ref="N27" si="13">IFERROR(((I27+J27+K27+L27)/G27),"ND")</f>
        <v>0.75</v>
      </c>
      <c r="O27" s="85" t="s">
        <v>48</v>
      </c>
      <c r="P27" s="86"/>
      <c r="Q27" s="87"/>
    </row>
    <row r="28" spans="3:20" ht="72.75" customHeight="1">
      <c r="C28" s="88"/>
      <c r="D28" s="91"/>
      <c r="E28" s="30"/>
      <c r="F28" s="41"/>
      <c r="G28" s="29"/>
      <c r="H28" s="39"/>
      <c r="I28" s="19">
        <v>0</v>
      </c>
      <c r="J28" s="19">
        <v>1</v>
      </c>
      <c r="K28" s="19">
        <v>1</v>
      </c>
      <c r="L28" s="19">
        <v>2</v>
      </c>
      <c r="M28" s="38"/>
      <c r="N28" s="27"/>
      <c r="O28" s="86"/>
      <c r="P28" s="86"/>
      <c r="Q28" s="87"/>
    </row>
    <row r="29" spans="3:20" ht="65.25" customHeight="1">
      <c r="C29" s="88" t="s">
        <v>49</v>
      </c>
      <c r="D29" s="90" t="s">
        <v>50</v>
      </c>
      <c r="E29" s="30" t="s">
        <v>23</v>
      </c>
      <c r="F29" s="40" t="s">
        <v>29</v>
      </c>
      <c r="G29" s="36">
        <f t="shared" ref="G29" si="14">SUM(I30:L30)</f>
        <v>2</v>
      </c>
      <c r="H29" s="39" t="s">
        <v>30</v>
      </c>
      <c r="I29" s="19">
        <v>0</v>
      </c>
      <c r="J29" s="19">
        <v>2</v>
      </c>
      <c r="K29" s="19">
        <v>2</v>
      </c>
      <c r="L29" s="19">
        <v>1</v>
      </c>
      <c r="M29" s="37" t="str">
        <f t="shared" ref="M29" si="15">IFERROR(L29/L30,"ND")</f>
        <v>ND</v>
      </c>
      <c r="N29" s="26">
        <f t="shared" ref="N29" si="16">IFERROR(((I29+J29+K29+L29)/G29),"ND")</f>
        <v>2.5</v>
      </c>
      <c r="O29" s="85" t="s">
        <v>51</v>
      </c>
      <c r="P29" s="86"/>
      <c r="Q29" s="87"/>
    </row>
    <row r="30" spans="3:20" ht="72" customHeight="1">
      <c r="C30" s="88"/>
      <c r="D30" s="91"/>
      <c r="E30" s="30"/>
      <c r="F30" s="41"/>
      <c r="G30" s="29"/>
      <c r="H30" s="39"/>
      <c r="I30" s="19">
        <v>1</v>
      </c>
      <c r="J30" s="19">
        <v>0</v>
      </c>
      <c r="K30" s="19">
        <v>1</v>
      </c>
      <c r="L30" s="19">
        <v>0</v>
      </c>
      <c r="M30" s="38"/>
      <c r="N30" s="27"/>
      <c r="O30" s="86"/>
      <c r="P30" s="86"/>
      <c r="Q30" s="87"/>
    </row>
    <row r="31" spans="3:20" ht="56.25" customHeight="1">
      <c r="C31" s="88" t="s">
        <v>52</v>
      </c>
      <c r="D31" s="90" t="s">
        <v>53</v>
      </c>
      <c r="E31" s="30" t="s">
        <v>23</v>
      </c>
      <c r="F31" s="40" t="s">
        <v>54</v>
      </c>
      <c r="G31" s="36">
        <f t="shared" ref="G31" si="17">SUM(I32:L32)</f>
        <v>1</v>
      </c>
      <c r="H31" s="39" t="s">
        <v>30</v>
      </c>
      <c r="I31" s="19">
        <v>0</v>
      </c>
      <c r="J31" s="19">
        <v>0</v>
      </c>
      <c r="K31" s="19">
        <v>0</v>
      </c>
      <c r="L31" s="19">
        <v>0</v>
      </c>
      <c r="M31" s="37" t="str">
        <f t="shared" ref="M31" si="18">IFERROR(L31/L32,"ND")</f>
        <v>ND</v>
      </c>
      <c r="N31" s="26">
        <f t="shared" ref="N31" si="19">IFERROR(((I31+J31+K31+L31)/G31),"ND")</f>
        <v>0</v>
      </c>
      <c r="O31" s="85" t="s">
        <v>55</v>
      </c>
      <c r="P31" s="86"/>
      <c r="Q31" s="87"/>
    </row>
    <row r="32" spans="3:20" ht="63" customHeight="1">
      <c r="C32" s="88"/>
      <c r="D32" s="91"/>
      <c r="E32" s="30"/>
      <c r="F32" s="41"/>
      <c r="G32" s="29"/>
      <c r="H32" s="39"/>
      <c r="I32" s="19">
        <v>0</v>
      </c>
      <c r="J32" s="19">
        <v>0</v>
      </c>
      <c r="K32" s="19">
        <v>1</v>
      </c>
      <c r="L32" s="19">
        <v>0</v>
      </c>
      <c r="M32" s="38"/>
      <c r="N32" s="27"/>
      <c r="O32" s="86"/>
      <c r="P32" s="86"/>
      <c r="Q32" s="87"/>
    </row>
    <row r="33" spans="3:17" ht="68.25" customHeight="1">
      <c r="C33" s="97" t="s">
        <v>56</v>
      </c>
      <c r="D33" s="90" t="s">
        <v>57</v>
      </c>
      <c r="E33" s="40" t="s">
        <v>23</v>
      </c>
      <c r="F33" s="40" t="s">
        <v>29</v>
      </c>
      <c r="G33" s="36">
        <f t="shared" ref="G33" si="20">SUM(I34:L34)</f>
        <v>240</v>
      </c>
      <c r="H33" s="36" t="s">
        <v>30</v>
      </c>
      <c r="I33" s="19">
        <v>105</v>
      </c>
      <c r="J33" s="19">
        <v>74</v>
      </c>
      <c r="K33" s="19">
        <v>63</v>
      </c>
      <c r="L33" s="19">
        <v>49</v>
      </c>
      <c r="M33" s="37">
        <f t="shared" ref="M33" si="21">IFERROR(L33/L34,"ND")</f>
        <v>0.81666666666666665</v>
      </c>
      <c r="N33" s="26">
        <f t="shared" ref="N33" si="22">IFERROR(((I33+J33+K33+L33)/G33),"ND")</f>
        <v>1.2124999999999999</v>
      </c>
      <c r="O33" s="85" t="s">
        <v>58</v>
      </c>
      <c r="P33" s="86"/>
      <c r="Q33" s="87"/>
    </row>
    <row r="34" spans="3:17" ht="75.75" customHeight="1">
      <c r="C34" s="98"/>
      <c r="D34" s="91"/>
      <c r="E34" s="41"/>
      <c r="F34" s="41"/>
      <c r="G34" s="29"/>
      <c r="H34" s="29"/>
      <c r="I34" s="19">
        <v>60</v>
      </c>
      <c r="J34" s="19">
        <v>60</v>
      </c>
      <c r="K34" s="19">
        <v>60</v>
      </c>
      <c r="L34" s="19">
        <v>60</v>
      </c>
      <c r="M34" s="38"/>
      <c r="N34" s="27"/>
      <c r="O34" s="86"/>
      <c r="P34" s="86"/>
      <c r="Q34" s="87"/>
    </row>
    <row r="35" spans="3:17" ht="55.5" customHeight="1">
      <c r="C35" s="88" t="s">
        <v>59</v>
      </c>
      <c r="D35" s="90" t="s">
        <v>60</v>
      </c>
      <c r="E35" s="30" t="s">
        <v>23</v>
      </c>
      <c r="F35" s="40" t="s">
        <v>29</v>
      </c>
      <c r="G35" s="36">
        <f t="shared" ref="G35" si="23">SUM(I36:L36)</f>
        <v>200</v>
      </c>
      <c r="H35" s="39" t="s">
        <v>30</v>
      </c>
      <c r="I35" s="19">
        <v>150</v>
      </c>
      <c r="J35" s="19">
        <v>143</v>
      </c>
      <c r="K35" s="19">
        <v>455</v>
      </c>
      <c r="L35" s="19">
        <v>530</v>
      </c>
      <c r="M35" s="37">
        <f t="shared" ref="M35" si="24">IFERROR(L35/L36,"ND")</f>
        <v>10.6</v>
      </c>
      <c r="N35" s="26">
        <f t="shared" ref="N35" si="25">IFERROR(((I35+J35+K35+L35)/G35),"ND")</f>
        <v>6.39</v>
      </c>
      <c r="O35" s="85" t="s">
        <v>61</v>
      </c>
      <c r="P35" s="86"/>
      <c r="Q35" s="87"/>
    </row>
    <row r="36" spans="3:17" ht="65.25" customHeight="1">
      <c r="C36" s="89"/>
      <c r="D36" s="91"/>
      <c r="E36" s="30"/>
      <c r="F36" s="41"/>
      <c r="G36" s="29"/>
      <c r="H36" s="39"/>
      <c r="I36" s="19">
        <v>50</v>
      </c>
      <c r="J36" s="19">
        <v>50</v>
      </c>
      <c r="K36" s="19">
        <v>50</v>
      </c>
      <c r="L36" s="19">
        <v>50</v>
      </c>
      <c r="M36" s="38"/>
      <c r="N36" s="27"/>
      <c r="O36" s="86"/>
      <c r="P36" s="86"/>
      <c r="Q36" s="87"/>
    </row>
    <row r="37" spans="3:17" ht="59.25" customHeight="1">
      <c r="C37" s="88" t="s">
        <v>62</v>
      </c>
      <c r="D37" s="63" t="s">
        <v>63</v>
      </c>
      <c r="E37" s="30" t="s">
        <v>23</v>
      </c>
      <c r="F37" s="30" t="s">
        <v>54</v>
      </c>
      <c r="G37" s="36">
        <f t="shared" ref="G37" si="26">SUM(I38:L38)</f>
        <v>1</v>
      </c>
      <c r="H37" s="39" t="s">
        <v>30</v>
      </c>
      <c r="I37" s="19">
        <v>0</v>
      </c>
      <c r="J37" s="19">
        <v>0</v>
      </c>
      <c r="K37" s="19">
        <v>1</v>
      </c>
      <c r="L37" s="19">
        <v>0</v>
      </c>
      <c r="M37" s="37" t="str">
        <f>IFERROR(L37/L38,"ND")</f>
        <v>ND</v>
      </c>
      <c r="N37" s="26">
        <f t="shared" ref="N37" si="27">IFERROR(((I37+J37+K37+L37)/G37),"ND")</f>
        <v>1</v>
      </c>
      <c r="O37" s="102" t="s">
        <v>64</v>
      </c>
      <c r="P37" s="86"/>
      <c r="Q37" s="87"/>
    </row>
    <row r="38" spans="3:17" ht="60" customHeight="1" thickBot="1">
      <c r="C38" s="99"/>
      <c r="D38" s="100"/>
      <c r="E38" s="31"/>
      <c r="F38" s="31"/>
      <c r="G38" s="29"/>
      <c r="H38" s="36"/>
      <c r="I38" s="21">
        <v>0</v>
      </c>
      <c r="J38" s="21">
        <v>0</v>
      </c>
      <c r="K38" s="21">
        <v>1</v>
      </c>
      <c r="L38" s="21">
        <v>0</v>
      </c>
      <c r="M38" s="101"/>
      <c r="N38" s="27"/>
      <c r="O38" s="103"/>
      <c r="P38" s="104"/>
      <c r="Q38" s="105"/>
    </row>
    <row r="39" spans="3:17">
      <c r="G39" s="14"/>
      <c r="H39" s="13"/>
      <c r="N39" s="15"/>
    </row>
    <row r="44" spans="3:17" ht="48.75" customHeight="1">
      <c r="C44" s="94" t="s">
        <v>65</v>
      </c>
      <c r="D44" s="94"/>
      <c r="E44" s="94"/>
      <c r="F44" s="22"/>
      <c r="G44" s="95" t="s">
        <v>66</v>
      </c>
      <c r="H44" s="96"/>
      <c r="I44" s="96"/>
      <c r="J44" s="96"/>
      <c r="K44" s="96"/>
      <c r="L44" s="96"/>
      <c r="M44" s="23"/>
      <c r="N44" s="94" t="s">
        <v>67</v>
      </c>
      <c r="O44" s="94"/>
      <c r="P44" s="94"/>
      <c r="Q44" s="94"/>
    </row>
  </sheetData>
  <mergeCells count="133">
    <mergeCell ref="C44:E44"/>
    <mergeCell ref="G44:L44"/>
    <mergeCell ref="N44:Q44"/>
    <mergeCell ref="O31:Q32"/>
    <mergeCell ref="O33:Q34"/>
    <mergeCell ref="O35:Q36"/>
    <mergeCell ref="M31:M32"/>
    <mergeCell ref="N31:N32"/>
    <mergeCell ref="M33:M34"/>
    <mergeCell ref="N33:N34"/>
    <mergeCell ref="M35:M36"/>
    <mergeCell ref="N35:N36"/>
    <mergeCell ref="H31:H32"/>
    <mergeCell ref="C33:C34"/>
    <mergeCell ref="H33:H34"/>
    <mergeCell ref="C31:C32"/>
    <mergeCell ref="D31:D32"/>
    <mergeCell ref="G33:G34"/>
    <mergeCell ref="G35:G36"/>
    <mergeCell ref="C37:C38"/>
    <mergeCell ref="D37:D38"/>
    <mergeCell ref="H37:H38"/>
    <mergeCell ref="M37:M38"/>
    <mergeCell ref="O37:Q38"/>
    <mergeCell ref="O21:Q22"/>
    <mergeCell ref="C19:C20"/>
    <mergeCell ref="D19:D20"/>
    <mergeCell ref="F19:F20"/>
    <mergeCell ref="G19:G20"/>
    <mergeCell ref="O23:Q24"/>
    <mergeCell ref="O25:Q26"/>
    <mergeCell ref="O27:Q28"/>
    <mergeCell ref="O29:Q30"/>
    <mergeCell ref="M25:M26"/>
    <mergeCell ref="N25:N26"/>
    <mergeCell ref="M27:M28"/>
    <mergeCell ref="N27:N28"/>
    <mergeCell ref="M29:M30"/>
    <mergeCell ref="N29:N30"/>
    <mergeCell ref="M23:M24"/>
    <mergeCell ref="N23:N24"/>
    <mergeCell ref="H27:H28"/>
    <mergeCell ref="H29:H30"/>
    <mergeCell ref="N21:N22"/>
    <mergeCell ref="C27:C28"/>
    <mergeCell ref="C29:C30"/>
    <mergeCell ref="D27:D28"/>
    <mergeCell ref="D29:D30"/>
    <mergeCell ref="C35:C36"/>
    <mergeCell ref="D33:D34"/>
    <mergeCell ref="D35:D36"/>
    <mergeCell ref="E33:E34"/>
    <mergeCell ref="F33:F34"/>
    <mergeCell ref="E35:E36"/>
    <mergeCell ref="F35:F36"/>
    <mergeCell ref="G17:G18"/>
    <mergeCell ref="H17:H18"/>
    <mergeCell ref="C23:C24"/>
    <mergeCell ref="D23:D24"/>
    <mergeCell ref="E23:E24"/>
    <mergeCell ref="F23:F24"/>
    <mergeCell ref="G23:G24"/>
    <mergeCell ref="H23:H24"/>
    <mergeCell ref="F25:F26"/>
    <mergeCell ref="G25:G26"/>
    <mergeCell ref="C21:C22"/>
    <mergeCell ref="D21:D22"/>
    <mergeCell ref="F21:F22"/>
    <mergeCell ref="G21:G22"/>
    <mergeCell ref="H21:H22"/>
    <mergeCell ref="C25:C26"/>
    <mergeCell ref="D25:D26"/>
    <mergeCell ref="H19:H20"/>
    <mergeCell ref="D6:Q6"/>
    <mergeCell ref="O13:Q14"/>
    <mergeCell ref="M15:M16"/>
    <mergeCell ref="N15:N16"/>
    <mergeCell ref="N13:N14"/>
    <mergeCell ref="O15:Q16"/>
    <mergeCell ref="N19:N20"/>
    <mergeCell ref="O19:Q20"/>
    <mergeCell ref="C13:C14"/>
    <mergeCell ref="D15:D16"/>
    <mergeCell ref="F15:F16"/>
    <mergeCell ref="E15:E16"/>
    <mergeCell ref="C15:C18"/>
    <mergeCell ref="D17:D18"/>
    <mergeCell ref="E17:E18"/>
    <mergeCell ref="F17:F18"/>
    <mergeCell ref="C10:C12"/>
    <mergeCell ref="D10:D12"/>
    <mergeCell ref="D4:Q4"/>
    <mergeCell ref="D5:Q5"/>
    <mergeCell ref="N17:N18"/>
    <mergeCell ref="O17:Q18"/>
    <mergeCell ref="M17:M18"/>
    <mergeCell ref="D9:Q9"/>
    <mergeCell ref="E10:E12"/>
    <mergeCell ref="F10:F12"/>
    <mergeCell ref="M13:M14"/>
    <mergeCell ref="O10:Q12"/>
    <mergeCell ref="G11:G12"/>
    <mergeCell ref="H11:H12"/>
    <mergeCell ref="I11:L11"/>
    <mergeCell ref="M11:N11"/>
    <mergeCell ref="D13:D14"/>
    <mergeCell ref="F13:F14"/>
    <mergeCell ref="H13:H14"/>
    <mergeCell ref="G10:N10"/>
    <mergeCell ref="N37:N38"/>
    <mergeCell ref="G15:G16"/>
    <mergeCell ref="H15:H16"/>
    <mergeCell ref="E19:E20"/>
    <mergeCell ref="E21:E22"/>
    <mergeCell ref="E37:E38"/>
    <mergeCell ref="E13:E14"/>
    <mergeCell ref="G13:G14"/>
    <mergeCell ref="F37:F38"/>
    <mergeCell ref="G37:G38"/>
    <mergeCell ref="M19:M20"/>
    <mergeCell ref="H35:H36"/>
    <mergeCell ref="H25:H26"/>
    <mergeCell ref="F27:F28"/>
    <mergeCell ref="F29:F30"/>
    <mergeCell ref="F31:F32"/>
    <mergeCell ref="G27:G28"/>
    <mergeCell ref="G29:G30"/>
    <mergeCell ref="M21:M22"/>
    <mergeCell ref="G31:G32"/>
    <mergeCell ref="E27:E28"/>
    <mergeCell ref="E29:E30"/>
    <mergeCell ref="E31:E32"/>
    <mergeCell ref="E25:E26"/>
  </mergeCells>
  <pageMargins left="1.4173228346456694" right="0.23622047244094491" top="0.74803149606299213" bottom="0.74803149606299213" header="0.31496062992125984" footer="0.31496062992125984"/>
  <pageSetup paperSize="5" scale="45"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DPM</dc:creator>
  <cp:keywords/>
  <dc:description/>
  <cp:lastModifiedBy>Susana Graciela Chan May</cp:lastModifiedBy>
  <cp:revision/>
  <dcterms:created xsi:type="dcterms:W3CDTF">2021-01-05T20:46:07Z</dcterms:created>
  <dcterms:modified xsi:type="dcterms:W3CDTF">2025-01-30T15:43:30Z</dcterms:modified>
  <cp:category/>
  <cp:contentStatus/>
</cp:coreProperties>
</file>