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defaultThemeVersion="166925"/>
  <mc:AlternateContent xmlns:mc="http://schemas.openxmlformats.org/markup-compatibility/2006">
    <mc:Choice Requires="x15">
      <x15ac:absPath xmlns:x15ac="http://schemas.microsoft.com/office/spreadsheetml/2010/11/ac" url="C:\Users\neoro.LAPTOP-UD3IPH5N\Documents\"/>
    </mc:Choice>
  </mc:AlternateContent>
  <xr:revisionPtr revIDLastSave="0" documentId="13_ncr:1_{C72BDD50-43C7-41BB-BB59-5B6344B45F36}" xr6:coauthVersionLast="47" xr6:coauthVersionMax="47" xr10:uidLastSave="{00000000-0000-0000-0000-000000000000}"/>
  <bookViews>
    <workbookView xWindow="-108" yWindow="-108" windowWidth="23256" windowHeight="12456" firstSheet="3" activeTab="3" xr2:uid="{00000000-000D-0000-FFFF-FFFF00000000}"/>
  </bookViews>
  <sheets>
    <sheet name="CEDULA 1Tr24" sheetId="6" r:id="rId1"/>
    <sheet name="CEDULA 2Tr24  " sheetId="8" r:id="rId2"/>
    <sheet name="CEDULA 3Tr24" sheetId="9" r:id="rId3"/>
    <sheet name="CEDULA 4Tr24 " sheetId="7" r:id="rId4"/>
  </sheets>
  <definedNames>
    <definedName name="_xlnm.Print_Area" localSheetId="0">'CEDULA 1Tr24'!$C$1:$Q$110</definedName>
    <definedName name="_xlnm.Print_Area" localSheetId="1">'CEDULA 2Tr24  '!$C$1:$Q$108</definedName>
    <definedName name="_xlnm.Print_Area" localSheetId="2">'CEDULA 3Tr24'!$C$1:$Q$108</definedName>
    <definedName name="_xlnm.Print_Area" localSheetId="3">'CEDULA 4Tr24 '!$C$1:$Q$108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7" l="1"/>
  <c r="N47" i="7"/>
  <c r="N45" i="7"/>
  <c r="M59" i="7"/>
  <c r="M83" i="7"/>
  <c r="N83" i="7" l="1"/>
  <c r="M71" i="7" l="1"/>
  <c r="M91" i="7" l="1"/>
  <c r="M89" i="7"/>
  <c r="M87" i="7"/>
  <c r="M85" i="7"/>
  <c r="M81" i="7"/>
  <c r="M79" i="7"/>
  <c r="M77" i="7"/>
  <c r="M75" i="7"/>
  <c r="M73" i="7"/>
  <c r="M69" i="7"/>
  <c r="M67" i="7"/>
  <c r="M65" i="7"/>
  <c r="M63" i="7"/>
  <c r="M61" i="7"/>
  <c r="M57" i="7"/>
  <c r="M55" i="7"/>
  <c r="M53" i="7"/>
  <c r="M51" i="7"/>
  <c r="M49" i="7"/>
  <c r="M47" i="7"/>
  <c r="M45" i="7"/>
  <c r="M43" i="7"/>
  <c r="M41" i="7"/>
  <c r="M39" i="7"/>
  <c r="M37" i="7"/>
  <c r="M35" i="7"/>
  <c r="M33" i="7"/>
  <c r="M31" i="7"/>
  <c r="M29" i="7"/>
  <c r="M27" i="7"/>
  <c r="M25" i="7"/>
  <c r="M23" i="7"/>
  <c r="M21" i="7"/>
  <c r="M19" i="7"/>
  <c r="M17" i="7"/>
  <c r="M15" i="7"/>
  <c r="M91" i="9"/>
  <c r="G91" i="9"/>
  <c r="N91" i="9" s="1"/>
  <c r="M89" i="9"/>
  <c r="G89" i="9"/>
  <c r="N89" i="9" s="1"/>
  <c r="M87" i="9"/>
  <c r="G87" i="9"/>
  <c r="N87" i="9" s="1"/>
  <c r="M85" i="9"/>
  <c r="G85" i="9"/>
  <c r="N85" i="9" s="1"/>
  <c r="N83" i="9"/>
  <c r="M83" i="9"/>
  <c r="M81" i="9"/>
  <c r="G81" i="9"/>
  <c r="N81" i="9" s="1"/>
  <c r="M79" i="9"/>
  <c r="G79" i="9"/>
  <c r="N79" i="9" s="1"/>
  <c r="N77" i="9"/>
  <c r="M77" i="9"/>
  <c r="G77" i="9"/>
  <c r="M75" i="9"/>
  <c r="G75" i="9"/>
  <c r="N75" i="9" s="1"/>
  <c r="M73" i="9"/>
  <c r="G73" i="9"/>
  <c r="N73" i="9" s="1"/>
  <c r="M71" i="9"/>
  <c r="G71" i="9"/>
  <c r="N71" i="9" s="1"/>
  <c r="M69" i="9"/>
  <c r="G69" i="9"/>
  <c r="N69" i="9" s="1"/>
  <c r="M67" i="9"/>
  <c r="G67" i="9"/>
  <c r="N67" i="9" s="1"/>
  <c r="N65" i="9"/>
  <c r="M65" i="9"/>
  <c r="G65" i="9"/>
  <c r="M63" i="9"/>
  <c r="G63" i="9"/>
  <c r="N63" i="9" s="1"/>
  <c r="M61" i="9"/>
  <c r="G61" i="9"/>
  <c r="N61" i="9" s="1"/>
  <c r="N59" i="9"/>
  <c r="M59" i="9"/>
  <c r="G59" i="9"/>
  <c r="N57" i="9"/>
  <c r="M57" i="9"/>
  <c r="G57" i="9"/>
  <c r="M55" i="9"/>
  <c r="G55" i="9"/>
  <c r="N55" i="9" s="1"/>
  <c r="N53" i="9"/>
  <c r="M53" i="9"/>
  <c r="G53" i="9"/>
  <c r="N51" i="9"/>
  <c r="M51" i="9"/>
  <c r="G51" i="9"/>
  <c r="M49" i="9"/>
  <c r="G49" i="9"/>
  <c r="N49" i="9" s="1"/>
  <c r="N47" i="9"/>
  <c r="M47" i="9"/>
  <c r="N45" i="9"/>
  <c r="M45" i="9"/>
  <c r="M43" i="9"/>
  <c r="G43" i="9"/>
  <c r="N43" i="9" s="1"/>
  <c r="M41" i="9"/>
  <c r="G41" i="9"/>
  <c r="N41" i="9" s="1"/>
  <c r="M39" i="9"/>
  <c r="G39" i="9"/>
  <c r="N39" i="9" s="1"/>
  <c r="M37" i="9"/>
  <c r="G37" i="9"/>
  <c r="N37" i="9" s="1"/>
  <c r="M35" i="9"/>
  <c r="G35" i="9"/>
  <c r="N35" i="9" s="1"/>
  <c r="M33" i="9"/>
  <c r="G33" i="9"/>
  <c r="N33" i="9" s="1"/>
  <c r="M31" i="9"/>
  <c r="G31" i="9"/>
  <c r="N31" i="9" s="1"/>
  <c r="M29" i="9"/>
  <c r="G29" i="9"/>
  <c r="N29" i="9" s="1"/>
  <c r="M27" i="9"/>
  <c r="G27" i="9"/>
  <c r="N27" i="9" s="1"/>
  <c r="M25" i="9"/>
  <c r="G25" i="9"/>
  <c r="N25" i="9" s="1"/>
  <c r="M23" i="9"/>
  <c r="G23" i="9"/>
  <c r="N23" i="9" s="1"/>
  <c r="M21" i="9"/>
  <c r="G21" i="9"/>
  <c r="N21" i="9" s="1"/>
  <c r="M19" i="9"/>
  <c r="G19" i="9"/>
  <c r="N19" i="9" s="1"/>
  <c r="M17" i="9"/>
  <c r="G17" i="9"/>
  <c r="N17" i="9" s="1"/>
  <c r="M15" i="9"/>
  <c r="G15" i="9"/>
  <c r="N15" i="9" s="1"/>
  <c r="N13" i="9"/>
  <c r="M13" i="9"/>
  <c r="M13" i="7"/>
  <c r="M91" i="8" l="1"/>
  <c r="G91" i="8"/>
  <c r="N91" i="8" s="1"/>
  <c r="N89" i="8"/>
  <c r="M89" i="8"/>
  <c r="G89" i="8"/>
  <c r="M87" i="8"/>
  <c r="G87" i="8"/>
  <c r="N87" i="8" s="1"/>
  <c r="N85" i="8"/>
  <c r="M85" i="8"/>
  <c r="G85" i="8"/>
  <c r="N83" i="8"/>
  <c r="M83" i="8"/>
  <c r="M81" i="8"/>
  <c r="G81" i="8"/>
  <c r="N81" i="8" s="1"/>
  <c r="M79" i="8"/>
  <c r="G79" i="8"/>
  <c r="N79" i="8" s="1"/>
  <c r="M77" i="8"/>
  <c r="G77" i="8"/>
  <c r="N77" i="8" s="1"/>
  <c r="M75" i="8"/>
  <c r="G75" i="8"/>
  <c r="N75" i="8" s="1"/>
  <c r="M73" i="8"/>
  <c r="G73" i="8"/>
  <c r="N73" i="8" s="1"/>
  <c r="M71" i="8"/>
  <c r="G71" i="8"/>
  <c r="N71" i="8" s="1"/>
  <c r="M69" i="8"/>
  <c r="G69" i="8"/>
  <c r="N69" i="8" s="1"/>
  <c r="M67" i="8"/>
  <c r="G67" i="8"/>
  <c r="N67" i="8" s="1"/>
  <c r="M65" i="8"/>
  <c r="G65" i="8"/>
  <c r="N65" i="8" s="1"/>
  <c r="M63" i="8"/>
  <c r="G63" i="8"/>
  <c r="N63" i="8" s="1"/>
  <c r="M61" i="8"/>
  <c r="G61" i="8"/>
  <c r="N61" i="8" s="1"/>
  <c r="M59" i="8"/>
  <c r="G59" i="8"/>
  <c r="N59" i="8" s="1"/>
  <c r="M57" i="8"/>
  <c r="G57" i="8"/>
  <c r="N57" i="8" s="1"/>
  <c r="M55" i="8"/>
  <c r="G55" i="8"/>
  <c r="N55" i="8" s="1"/>
  <c r="M53" i="8"/>
  <c r="G53" i="8"/>
  <c r="N53" i="8" s="1"/>
  <c r="M51" i="8"/>
  <c r="G51" i="8"/>
  <c r="N51" i="8" s="1"/>
  <c r="M49" i="8"/>
  <c r="G49" i="8"/>
  <c r="N49" i="8" s="1"/>
  <c r="N47" i="8"/>
  <c r="M47" i="8"/>
  <c r="N45" i="8"/>
  <c r="M45" i="8"/>
  <c r="N43" i="8"/>
  <c r="M43" i="8"/>
  <c r="G43" i="8"/>
  <c r="M41" i="8"/>
  <c r="G41" i="8"/>
  <c r="N41" i="8" s="1"/>
  <c r="N39" i="8"/>
  <c r="M39" i="8"/>
  <c r="G39" i="8"/>
  <c r="M37" i="8"/>
  <c r="G37" i="8"/>
  <c r="N37" i="8" s="1"/>
  <c r="M35" i="8"/>
  <c r="G35" i="8"/>
  <c r="N35" i="8" s="1"/>
  <c r="M33" i="8"/>
  <c r="G33" i="8"/>
  <c r="N33" i="8" s="1"/>
  <c r="M31" i="8"/>
  <c r="G31" i="8"/>
  <c r="N31" i="8" s="1"/>
  <c r="M29" i="8"/>
  <c r="G29" i="8"/>
  <c r="N29" i="8" s="1"/>
  <c r="N27" i="8"/>
  <c r="M27" i="8"/>
  <c r="G27" i="8"/>
  <c r="M25" i="8"/>
  <c r="G25" i="8"/>
  <c r="N25" i="8" s="1"/>
  <c r="N23" i="8"/>
  <c r="M23" i="8"/>
  <c r="G23" i="8"/>
  <c r="M21" i="8"/>
  <c r="G21" i="8"/>
  <c r="N21" i="8" s="1"/>
  <c r="M19" i="8"/>
  <c r="G19" i="8"/>
  <c r="N19" i="8" s="1"/>
  <c r="M17" i="8"/>
  <c r="G17" i="8"/>
  <c r="N17" i="8" s="1"/>
  <c r="M15" i="8"/>
  <c r="G15" i="8"/>
  <c r="N15" i="8" s="1"/>
  <c r="N13" i="8"/>
  <c r="M13" i="8"/>
  <c r="G91" i="7" l="1"/>
  <c r="N91" i="7" s="1"/>
  <c r="G89" i="7"/>
  <c r="N89" i="7" s="1"/>
  <c r="G87" i="7"/>
  <c r="N87" i="7" s="1"/>
  <c r="G85" i="7"/>
  <c r="N85" i="7" s="1"/>
  <c r="G81" i="7"/>
  <c r="N81" i="7" s="1"/>
  <c r="G79" i="7"/>
  <c r="N79" i="7" s="1"/>
  <c r="G77" i="7"/>
  <c r="N77" i="7" s="1"/>
  <c r="G75" i="7"/>
  <c r="N75" i="7" s="1"/>
  <c r="G73" i="7"/>
  <c r="N73" i="7" s="1"/>
  <c r="G71" i="7"/>
  <c r="N71" i="7" s="1"/>
  <c r="G69" i="7"/>
  <c r="N69" i="7" s="1"/>
  <c r="G67" i="7"/>
  <c r="N67" i="7" s="1"/>
  <c r="G65" i="7"/>
  <c r="N65" i="7" s="1"/>
  <c r="G63" i="7"/>
  <c r="N63" i="7" s="1"/>
  <c r="G61" i="7"/>
  <c r="N61" i="7" s="1"/>
  <c r="G59" i="7"/>
  <c r="N59" i="7" s="1"/>
  <c r="G57" i="7"/>
  <c r="N57" i="7" s="1"/>
  <c r="G55" i="7"/>
  <c r="N55" i="7" s="1"/>
  <c r="G53" i="7"/>
  <c r="N53" i="7" s="1"/>
  <c r="G51" i="7"/>
  <c r="N51" i="7" s="1"/>
  <c r="G49" i="7"/>
  <c r="N49" i="7" s="1"/>
  <c r="G43" i="7"/>
  <c r="N43" i="7" s="1"/>
  <c r="G41" i="7"/>
  <c r="N41" i="7" s="1"/>
  <c r="G39" i="7"/>
  <c r="N39" i="7" s="1"/>
  <c r="G37" i="7"/>
  <c r="N37" i="7" s="1"/>
  <c r="G35" i="7"/>
  <c r="N35" i="7" s="1"/>
  <c r="G33" i="7"/>
  <c r="N33" i="7" s="1"/>
  <c r="G31" i="7"/>
  <c r="N31" i="7" s="1"/>
  <c r="G29" i="7"/>
  <c r="N29" i="7" s="1"/>
  <c r="G27" i="7"/>
  <c r="N27" i="7" s="1"/>
  <c r="G25" i="7"/>
  <c r="N25" i="7" s="1"/>
  <c r="G23" i="7"/>
  <c r="N23" i="7" s="1"/>
  <c r="G21" i="7"/>
  <c r="N21" i="7" s="1"/>
  <c r="G19" i="7"/>
  <c r="N19" i="7" s="1"/>
  <c r="G17" i="7"/>
  <c r="N17" i="7" s="1"/>
  <c r="G15" i="7"/>
  <c r="N15" i="7" s="1"/>
  <c r="M83" i="6"/>
  <c r="N83" i="6"/>
  <c r="M77" i="6"/>
  <c r="G31" i="6" l="1"/>
  <c r="G29" i="6"/>
  <c r="M91" i="6" l="1"/>
  <c r="G91" i="6"/>
  <c r="N91" i="6" s="1"/>
  <c r="M89" i="6"/>
  <c r="G89" i="6"/>
  <c r="N89" i="6" s="1"/>
  <c r="M87" i="6"/>
  <c r="G87" i="6"/>
  <c r="N87" i="6" s="1"/>
  <c r="M85" i="6"/>
  <c r="G85" i="6"/>
  <c r="N85" i="6" s="1"/>
  <c r="M81" i="6"/>
  <c r="G81" i="6"/>
  <c r="N81" i="6" s="1"/>
  <c r="M79" i="6"/>
  <c r="G79" i="6"/>
  <c r="N79" i="6" s="1"/>
  <c r="G77" i="6"/>
  <c r="N77" i="6" s="1"/>
  <c r="M75" i="6"/>
  <c r="G75" i="6"/>
  <c r="N75" i="6" s="1"/>
  <c r="M73" i="6"/>
  <c r="G73" i="6"/>
  <c r="N73" i="6" s="1"/>
  <c r="M71" i="6"/>
  <c r="G71" i="6"/>
  <c r="N71" i="6" s="1"/>
  <c r="M69" i="6"/>
  <c r="G69" i="6"/>
  <c r="N69" i="6" s="1"/>
  <c r="M67" i="6"/>
  <c r="G67" i="6"/>
  <c r="N67" i="6" s="1"/>
  <c r="M65" i="6"/>
  <c r="G65" i="6"/>
  <c r="N65" i="6" s="1"/>
  <c r="M63" i="6"/>
  <c r="G63" i="6"/>
  <c r="N63" i="6" s="1"/>
  <c r="M61" i="6"/>
  <c r="G61" i="6"/>
  <c r="N61" i="6" s="1"/>
  <c r="M59" i="6"/>
  <c r="G59" i="6"/>
  <c r="N59" i="6" s="1"/>
  <c r="M57" i="6"/>
  <c r="G57" i="6"/>
  <c r="N57" i="6" s="1"/>
  <c r="M55" i="6"/>
  <c r="G55" i="6"/>
  <c r="N55" i="6" s="1"/>
  <c r="M53" i="6"/>
  <c r="G53" i="6"/>
  <c r="N53" i="6" s="1"/>
  <c r="M51" i="6"/>
  <c r="G51" i="6"/>
  <c r="N51" i="6" s="1"/>
  <c r="M49" i="6"/>
  <c r="G49" i="6"/>
  <c r="N49" i="6" s="1"/>
  <c r="N47" i="6"/>
  <c r="M47" i="6"/>
  <c r="N45" i="6"/>
  <c r="M45" i="6"/>
  <c r="M43" i="6"/>
  <c r="G43" i="6"/>
  <c r="N43" i="6" s="1"/>
  <c r="M41" i="6"/>
  <c r="G41" i="6"/>
  <c r="N41" i="6" s="1"/>
  <c r="M39" i="6"/>
  <c r="G39" i="6"/>
  <c r="N39" i="6" s="1"/>
  <c r="M37" i="6"/>
  <c r="G37" i="6"/>
  <c r="N37" i="6" s="1"/>
  <c r="M35" i="6"/>
  <c r="G35" i="6"/>
  <c r="N35" i="6" s="1"/>
  <c r="M33" i="6"/>
  <c r="G33" i="6"/>
  <c r="N33" i="6" s="1"/>
  <c r="M31" i="6"/>
  <c r="N31" i="6"/>
  <c r="M29" i="6"/>
  <c r="N29" i="6"/>
  <c r="M27" i="6"/>
  <c r="G27" i="6"/>
  <c r="N27" i="6" s="1"/>
  <c r="M25" i="6"/>
  <c r="G25" i="6"/>
  <c r="N25" i="6" s="1"/>
  <c r="M23" i="6"/>
  <c r="G23" i="6"/>
  <c r="N23" i="6" s="1"/>
  <c r="M21" i="6"/>
  <c r="G21" i="6"/>
  <c r="N21" i="6" s="1"/>
  <c r="M19" i="6"/>
  <c r="G19" i="6"/>
  <c r="N19" i="6" s="1"/>
  <c r="M17" i="6"/>
  <c r="G17" i="6"/>
  <c r="N17" i="6" s="1"/>
  <c r="M15" i="6"/>
  <c r="G15" i="6"/>
  <c r="N15" i="6" s="1"/>
  <c r="N13" i="6"/>
  <c r="M13" i="6"/>
</calcChain>
</file>

<file path=xl/sharedStrings.xml><?xml version="1.0" encoding="utf-8"?>
<sst xmlns="http://schemas.openxmlformats.org/spreadsheetml/2006/main" count="1362" uniqueCount="267">
  <si>
    <t>CÉDULA DE AVANCE DE CUMPLIMIENTO DE LOS OBJETIVOS Y METAS</t>
  </si>
  <si>
    <t>MUNICIPIO DE BENITO JUÁREZ QUINTANA ROO</t>
  </si>
  <si>
    <t>PERÍODO QUE SE INFORMA: DEL 1 DE ENERO AL 31 DE MARZO 2024.</t>
  </si>
  <si>
    <t xml:space="preserve">PROGRAMA PRESUPUESTARIO ANUAL: </t>
  </si>
  <si>
    <t xml:space="preserve"> M-PPA 1.3  PROGRAMA DE FORTALECIMIENTO DE LAS FINANZAS PÚBLICAS.</t>
  </si>
  <si>
    <t>NIVEL MIR CON RESUMEN
 NARRATIVO</t>
  </si>
  <si>
    <t>NOMBRE DEL
 INDICADOR</t>
  </si>
  <si>
    <t>SENTIDO DEL INDICADOR      (ascendente, descendente, regular o nominal)</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</si>
  <si>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</si>
  <si>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</si>
  <si>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</si>
  <si>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</si>
  <si>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</si>
  <si>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</si>
  <si>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</si>
  <si>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</si>
  <si>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</si>
  <si>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</si>
  <si>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</si>
  <si>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</si>
  <si>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</si>
  <si>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t xml:space="preserve">F. 1.3.1 </t>
    </r>
    <r>
      <rPr>
        <sz val="12"/>
        <color theme="1"/>
        <rFont val="Calibri"/>
        <family val="2"/>
        <scheme val="minor"/>
      </rPr>
      <t>Contribuir a la renovación de los mecanismos de gestión flexibilizando nuestras estructuras y procedimientos administrativos con calidad, innovación tecnológica y combate a la corrupción mediante el fortalecimiento de la Hacienda Pública Municipal administrada con eficiencia y realizando los procesos conforme a la normatividad aplicable.</t>
    </r>
  </si>
  <si>
    <r>
      <rPr>
        <b/>
        <sz val="12"/>
        <color theme="1"/>
        <rFont val="Calibri"/>
        <family val="2"/>
        <scheme val="minor"/>
      </rPr>
      <t>IAG</t>
    </r>
    <r>
      <rPr>
        <sz val="12"/>
        <color theme="1"/>
        <rFont val="Calibri"/>
        <family val="2"/>
        <scheme val="minor"/>
      </rPr>
      <t>: Índice de Avance General en la implantación y operación del modelo PbR-SED</t>
    </r>
  </si>
  <si>
    <t xml:space="preserve">Ascendente
</t>
  </si>
  <si>
    <t>Anual</t>
  </si>
  <si>
    <t>NO</t>
  </si>
  <si>
    <t>-</t>
  </si>
  <si>
    <r>
      <rPr>
        <b/>
        <sz val="12"/>
        <color theme="1"/>
        <rFont val="Calibri"/>
        <family val="2"/>
        <scheme val="minor"/>
      </rPr>
      <t>Meta Trimestral:</t>
    </r>
    <r>
      <rPr>
        <sz val="12"/>
        <color theme="1"/>
        <rFont val="Calibri"/>
        <family val="2"/>
        <scheme val="minor"/>
      </rPr>
      <t xml:space="preserve"> El indicador se modificó con la actualización del PMS 2021-2024.
El índice general de avance en la implementación del modelo PbR-SED mide los avances que el municipio ha logrado alc anzar en la gestión del ciclo presupuestario de planeación, programación, presupuestación, ejercicio y control, seguimiento, evaluación y rendición de cuentas.</t>
    </r>
    <r>
      <rPr>
        <b/>
        <sz val="12"/>
        <color theme="1"/>
        <rFont val="Calibri"/>
        <family val="2"/>
        <scheme val="minor"/>
      </rPr>
      <t xml:space="preserve">
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2024, para indicadores NO acumulativos, se registra en el avance de la meta anual programada, el promedio de los porcentajes de cumplimiento alcanzados. Pag 23</t>
    </r>
  </si>
  <si>
    <r>
      <t xml:space="preserve">P. 1.3.1.1 </t>
    </r>
    <r>
      <rPr>
        <sz val="12"/>
        <color theme="1"/>
        <rFont val="Calibri"/>
        <family val="2"/>
        <scheme val="minor"/>
      </rPr>
      <t xml:space="preserve"> Las dependencias y entidades mejoran la Hacienda Publica Municipal del Municipio de Benito Juárez, realizando la administración  con eficacia y eficiencia cumpliendo con los procesos normativos aplicables. </t>
    </r>
  </si>
  <si>
    <r>
      <rPr>
        <b/>
        <sz val="12"/>
        <color theme="1"/>
        <rFont val="Calibri"/>
        <family val="2"/>
        <scheme val="minor"/>
      </rPr>
      <t>TVFI</t>
    </r>
    <r>
      <rPr>
        <sz val="12"/>
        <color theme="1"/>
        <rFont val="Calibri"/>
        <family val="2"/>
        <scheme val="minor"/>
      </rPr>
      <t xml:space="preserve">: Tasa de Variación del Fortalecimiento de los Ingresos. </t>
    </r>
  </si>
  <si>
    <t>Ascendente
Regular</t>
  </si>
  <si>
    <r>
      <t xml:space="preserve">Justificación Trimestral y Anual:  </t>
    </r>
    <r>
      <rPr>
        <sz val="12"/>
        <color theme="1"/>
        <rFont val="Calibri"/>
        <family val="2"/>
        <scheme val="minor"/>
      </rPr>
      <t xml:space="preserve">Este indicador se mide de manera anual, el resultado se obtendrá hasta el cuarto trimestre. </t>
    </r>
    <r>
      <rPr>
        <b/>
        <sz val="12"/>
        <color theme="1"/>
        <rFont val="Calibri"/>
        <family val="2"/>
        <scheme val="minor"/>
      </rPr>
      <t xml:space="preserve">
</t>
    </r>
  </si>
  <si>
    <r>
      <t>C. 1.3.1.1.1</t>
    </r>
    <r>
      <rPr>
        <sz val="12"/>
        <color theme="1"/>
        <rFont val="Calibri"/>
        <family val="2"/>
        <scheme val="minor"/>
      </rPr>
      <t xml:space="preserve"> Administración de la Hacienda Pública Municipal  Equilibrada.</t>
    </r>
  </si>
  <si>
    <r>
      <t xml:space="preserve">
</t>
    </r>
    <r>
      <rPr>
        <b/>
        <sz val="12"/>
        <color theme="1"/>
        <rFont val="Calibri"/>
        <family val="2"/>
        <scheme val="minor"/>
      </rPr>
      <t>TCHPME</t>
    </r>
    <r>
      <rPr>
        <sz val="12"/>
        <color theme="1"/>
        <rFont val="Calibri"/>
        <family val="2"/>
        <scheme val="minor"/>
      </rPr>
      <t>: Tasa Comparativa de  Hacienda Pública Municipal Equilibrada.</t>
    </r>
  </si>
  <si>
    <t>Trimestral</t>
  </si>
  <si>
    <r>
      <t>Justificación Trimestral y Anual:</t>
    </r>
    <r>
      <rPr>
        <sz val="12"/>
        <color theme="1"/>
        <rFont val="Calibri"/>
        <family val="2"/>
        <scheme val="minor"/>
      </rPr>
      <t xml:space="preserve"> Este indicador se mide de manera anual, el resultado se obtendrá hasta el cuarto trimestre. </t>
    </r>
    <r>
      <rPr>
        <b/>
        <sz val="12"/>
        <color theme="1"/>
        <rFont val="Calibri"/>
        <family val="2"/>
        <scheme val="minor"/>
      </rPr>
      <t xml:space="preserve">
</t>
    </r>
  </si>
  <si>
    <r>
      <t>A. 1.3.1.1.1.1</t>
    </r>
    <r>
      <rPr>
        <sz val="12"/>
        <color theme="1"/>
        <rFont val="Calibri"/>
        <family val="2"/>
        <scheme val="minor"/>
      </rPr>
      <t xml:space="preserve"> Coordinación integral de las reuniones con áreas recaudatorias y de gestión de ingresos municipales.</t>
    </r>
  </si>
  <si>
    <r>
      <rPr>
        <b/>
        <sz val="12"/>
        <color theme="1"/>
        <rFont val="Calibri"/>
        <family val="2"/>
        <scheme val="minor"/>
      </rPr>
      <t>PRRR:</t>
    </r>
    <r>
      <rPr>
        <sz val="12"/>
        <color theme="1"/>
        <rFont val="Calibri"/>
        <family val="2"/>
        <scheme val="minor"/>
      </rPr>
      <t xml:space="preserve"> Porcentaje de Reuniones Recaudatorias Realizadas.
</t>
    </r>
  </si>
  <si>
    <t>SI</t>
  </si>
  <si>
    <r>
      <rPr>
        <b/>
        <sz val="12"/>
        <color theme="1"/>
        <rFont val="Calibri"/>
        <family val="2"/>
        <scheme val="minor"/>
      </rPr>
      <t>Justificación Trimestral</t>
    </r>
    <r>
      <rPr>
        <sz val="12"/>
        <color theme="1"/>
        <rFont val="Calibri"/>
        <family val="2"/>
        <scheme val="minor"/>
      </rPr>
      <t xml:space="preserve">: La Tesorería Municipal logra el 100% de su meta trimestral al mantener una eficiente coordinación de sus reuniones con las áreas recaudatorias.
</t>
    </r>
    <r>
      <rPr>
        <b/>
        <sz val="12"/>
        <color theme="1"/>
        <rFont val="Calibri"/>
        <family val="2"/>
        <scheme val="minor"/>
      </rPr>
      <t xml:space="preserve">
Justificación Anual:</t>
    </r>
    <r>
      <rPr>
        <sz val="12"/>
        <color theme="1"/>
        <rFont val="Calibri"/>
        <family val="2"/>
        <scheme val="minor"/>
      </rPr>
      <t xml:space="preserve"> Logrando un avance anual del 25% con 12 acciones realizadas de las 48  planeadas, implementando estrategias y jornadas  de recaudación para cumplir con los objetivos programados.</t>
    </r>
  </si>
  <si>
    <r>
      <t xml:space="preserve">A. 1.3.1.1.1.2 </t>
    </r>
    <r>
      <rPr>
        <sz val="12"/>
        <color theme="1"/>
        <rFont val="Calibri"/>
        <family val="2"/>
        <scheme val="minor"/>
      </rPr>
      <t>Coordinación Integral de las  reuniones de control del ejercicio del gasto.</t>
    </r>
  </si>
  <si>
    <r>
      <rPr>
        <b/>
        <sz val="12"/>
        <color theme="1"/>
        <rFont val="Calibri"/>
        <family val="2"/>
        <scheme val="minor"/>
      </rPr>
      <t>PRCGR:</t>
    </r>
    <r>
      <rPr>
        <sz val="12"/>
        <color theme="1"/>
        <rFont val="Calibri"/>
        <family val="2"/>
        <scheme val="minor"/>
      </rPr>
      <t xml:space="preserve"> Porcentaje de Reuniones de Control del Gasto Realizados.
</t>
    </r>
  </si>
  <si>
    <r>
      <rPr>
        <b/>
        <sz val="12"/>
        <color theme="1"/>
        <rFont val="Calibri"/>
        <family val="2"/>
        <scheme val="minor"/>
      </rPr>
      <t>Justificación Trimestral</t>
    </r>
    <r>
      <rPr>
        <sz val="12"/>
        <color theme="1"/>
        <rFont val="Calibri"/>
        <family val="2"/>
        <scheme val="minor"/>
      </rPr>
      <t xml:space="preserve">: La Tesorería Municipal logra el 100% de su meta trimestral al mantener reuniones con sus áreas ejecutorias para un eficaz manejo del gasto público.
</t>
    </r>
    <r>
      <rPr>
        <b/>
        <sz val="12"/>
        <color theme="1"/>
        <rFont val="Calibri"/>
        <family val="2"/>
        <scheme val="minor"/>
      </rPr>
      <t xml:space="preserve">
Justificación Anual:</t>
    </r>
    <r>
      <rPr>
        <sz val="12"/>
        <color theme="1"/>
        <rFont val="Calibri"/>
        <family val="2"/>
        <scheme val="minor"/>
      </rPr>
      <t xml:space="preserve"> Logrando un avance anual del 25% con 12 acciones realizadas de las 48  planeadas, permitiendo cumplir con sus compromisos que la población demanda.</t>
    </r>
  </si>
  <si>
    <r>
      <t>C. 1.3.1.1.2</t>
    </r>
    <r>
      <rPr>
        <sz val="12"/>
        <color theme="1"/>
        <rFont val="Calibri"/>
        <family val="2"/>
        <scheme val="minor"/>
      </rPr>
      <t xml:space="preserve"> Valor catastral  de los bienes inmuebles del municipio actualizados.</t>
    </r>
  </si>
  <si>
    <r>
      <rPr>
        <b/>
        <sz val="12"/>
        <color theme="1"/>
        <rFont val="Calibri"/>
        <family val="2"/>
        <scheme val="minor"/>
      </rPr>
      <t>PVCBIA:</t>
    </r>
    <r>
      <rPr>
        <sz val="12"/>
        <color theme="1"/>
        <rFont val="Calibri"/>
        <family val="2"/>
        <scheme val="minor"/>
      </rPr>
      <t xml:space="preserve"> Porcentaje de los Valores Catastrales de los Bienes Inmuebles Actualizados.</t>
    </r>
  </si>
  <si>
    <r>
      <t xml:space="preserve">Justificación Trimestral: </t>
    </r>
    <r>
      <rPr>
        <sz val="12"/>
        <color theme="1"/>
        <rFont val="Calibri"/>
        <family val="2"/>
        <scheme val="minor"/>
      </rPr>
      <t>Se alcanzó el  97.14% de la meta programada en los servicios catastrales solicitados por los contribuyentes lo que permite actualizar los valores catastrales programados.</t>
    </r>
    <r>
      <rPr>
        <b/>
        <sz val="12"/>
        <color theme="1"/>
        <rFont val="Calibri"/>
        <family val="2"/>
        <scheme val="minor"/>
      </rPr>
      <t xml:space="preserve">
Justificación Anual: </t>
    </r>
    <r>
      <rPr>
        <sz val="12"/>
        <color theme="1"/>
        <rFont val="Calibri"/>
        <family val="2"/>
        <scheme val="minor"/>
      </rPr>
      <t>Logrando un 24.29% de la meta anual programada.</t>
    </r>
  </si>
  <si>
    <r>
      <t>A. 1.3.1.1.2.1</t>
    </r>
    <r>
      <rPr>
        <sz val="12"/>
        <color theme="1"/>
        <rFont val="Calibri"/>
        <family val="2"/>
        <scheme val="minor"/>
      </rPr>
      <t xml:space="preserve"> Actualización del padrón de contribuyentes y el estatus de cada uno de los predios.</t>
    </r>
  </si>
  <si>
    <r>
      <rPr>
        <b/>
        <sz val="12"/>
        <color theme="1"/>
        <rFont val="Calibri"/>
        <family val="2"/>
        <scheme val="minor"/>
      </rPr>
      <t>PPTM:</t>
    </r>
    <r>
      <rPr>
        <sz val="12"/>
        <color theme="1"/>
        <rFont val="Calibri"/>
        <family val="2"/>
        <scheme val="minor"/>
      </rPr>
      <t xml:space="preserve"> Porcentaje de Predios que Tienen Modificaciones.
</t>
    </r>
  </si>
  <si>
    <r>
      <t xml:space="preserve">Justificación Trimestral:  </t>
    </r>
    <r>
      <rPr>
        <sz val="12"/>
        <color theme="1"/>
        <rFont val="Calibri"/>
        <family val="2"/>
        <scheme val="minor"/>
      </rPr>
      <t>Se alcanzó un  71.86% de la meta programada en los servicios catastrales solicitados por los contribuyentes, debido a una menor afluencia de contribuyentes a lo esperado.</t>
    </r>
    <r>
      <rPr>
        <b/>
        <sz val="12"/>
        <color theme="1"/>
        <rFont val="Calibri"/>
        <family val="2"/>
        <scheme val="minor"/>
      </rPr>
      <t xml:space="preserve">
Justificación Anual:</t>
    </r>
    <r>
      <rPr>
        <sz val="12"/>
        <color theme="1"/>
        <rFont val="Calibri"/>
        <family val="2"/>
        <scheme val="minor"/>
      </rPr>
      <t xml:space="preserve"> Logrando un 17.97% de la meta anual programada.</t>
    </r>
  </si>
  <si>
    <r>
      <t xml:space="preserve">A. 1.3.1.1.2.2 </t>
    </r>
    <r>
      <rPr>
        <sz val="12"/>
        <color theme="1"/>
        <rFont val="Calibri"/>
        <family val="2"/>
        <scheme val="minor"/>
      </rPr>
      <t>Mejoramiento de los servicios que Catastro ofrece a la ciudadanía al atenderlos en los tiempos establecidos.</t>
    </r>
  </si>
  <si>
    <r>
      <t xml:space="preserve">PSCTE: </t>
    </r>
    <r>
      <rPr>
        <sz val="12"/>
        <color theme="1"/>
        <rFont val="Calibri"/>
        <family val="2"/>
        <scheme val="minor"/>
      </rPr>
      <t>Porcentaje de servicios que cumplen con el tiempo establecido para su atención.</t>
    </r>
  </si>
  <si>
    <r>
      <t xml:space="preserve">Justificación Trimestral: </t>
    </r>
    <r>
      <rPr>
        <sz val="12"/>
        <color theme="1"/>
        <rFont val="Calibri"/>
        <family val="2"/>
        <scheme val="minor"/>
      </rPr>
      <t xml:space="preserve">Se alcanzó el  94.53% de la meta programada en los servicios catastrales solicitados por los contribuyentes. 
Es de mencionar que esta Dirección ofrece sus trámites y servicios de acuerdo a la demanda por parte de los contribuyentes.
</t>
    </r>
    <r>
      <rPr>
        <b/>
        <sz val="12"/>
        <color theme="1"/>
        <rFont val="Calibri"/>
        <family val="2"/>
        <scheme val="minor"/>
      </rPr>
      <t xml:space="preserve">
Justificación Anual: </t>
    </r>
    <r>
      <rPr>
        <sz val="12"/>
        <color theme="1"/>
        <rFont val="Calibri"/>
        <family val="2"/>
        <scheme val="minor"/>
      </rPr>
      <t>Logrando un 23.63% de la meta anual programada.</t>
    </r>
  </si>
  <si>
    <r>
      <t>C. 1.3.1.1.1.3</t>
    </r>
    <r>
      <rPr>
        <sz val="12"/>
        <color theme="1"/>
        <rFont val="Calibri"/>
        <family val="2"/>
        <scheme val="minor"/>
      </rPr>
      <t xml:space="preserve"> Operativos a comercios en vía pública en zonas conflictivas realizados.</t>
    </r>
  </si>
  <si>
    <r>
      <rPr>
        <b/>
        <sz val="12"/>
        <color theme="1"/>
        <rFont val="Calibri"/>
        <family val="2"/>
        <scheme val="minor"/>
      </rPr>
      <t xml:space="preserve">POCVPR: </t>
    </r>
    <r>
      <rPr>
        <sz val="12"/>
        <color theme="1"/>
        <rFont val="Calibri"/>
        <family val="2"/>
        <scheme val="minor"/>
      </rPr>
      <t>Porcentaje de Operativos a Comercios en Via Pública Realizados</t>
    </r>
  </si>
  <si>
    <r>
      <t xml:space="preserve">Justificación Trimestral: </t>
    </r>
    <r>
      <rPr>
        <sz val="12"/>
        <color theme="1"/>
        <rFont val="Calibri"/>
        <family val="2"/>
        <scheme val="minor"/>
      </rPr>
      <t xml:space="preserve">Se logra el objetivo trimestral  en un 106.67%  al realizarse operativos en los 8 sectores de la ciudad verificando que se cumpla con el reglamento de comercio en vía pública. Se aumentó los operativos debido  para captar y retirar a los comerciantes que se les dio permiso temporal en el 4to trimestre del año anterior, por lo que se verifican invitandolos a renovar sus permisos.
</t>
    </r>
    <r>
      <rPr>
        <b/>
        <sz val="12"/>
        <color theme="1"/>
        <rFont val="Calibri"/>
        <family val="2"/>
        <scheme val="minor"/>
      </rPr>
      <t xml:space="preserve">
Justificación Anual:</t>
    </r>
    <r>
      <rPr>
        <sz val="12"/>
        <color theme="1"/>
        <rFont val="Calibri"/>
        <family val="2"/>
        <scheme val="minor"/>
      </rPr>
      <t xml:space="preserve"> Logrando un 26.67% de la meta anual en operativos oportunos programados.</t>
    </r>
  </si>
  <si>
    <r>
      <t xml:space="preserve">A. 1.3.1.1.3.1 </t>
    </r>
    <r>
      <rPr>
        <sz val="12"/>
        <color theme="1"/>
        <rFont val="Calibri"/>
        <family val="2"/>
        <scheme val="minor"/>
      </rPr>
      <t>Verificación de los comercios informales en las zonas conflictivas.</t>
    </r>
  </si>
  <si>
    <r>
      <rPr>
        <b/>
        <sz val="12"/>
        <color theme="1"/>
        <rFont val="Calibri"/>
        <family val="2"/>
        <scheme val="minor"/>
      </rPr>
      <t xml:space="preserve">PCIV: </t>
    </r>
    <r>
      <rPr>
        <sz val="12"/>
        <color theme="1"/>
        <rFont val="Calibri"/>
        <family val="2"/>
        <scheme val="minor"/>
      </rPr>
      <t xml:space="preserve">Porcentaje de comercios informales verificados.
</t>
    </r>
  </si>
  <si>
    <r>
      <t xml:space="preserve">Justificación Trimestral: </t>
    </r>
    <r>
      <rPr>
        <sz val="12"/>
        <color theme="1"/>
        <rFont val="Calibri"/>
        <family val="2"/>
        <scheme val="minor"/>
      </rPr>
      <t xml:space="preserve">Se logró rebasar la meta en un 14.22% en verificaciones oportunas, este aumentó se debe a la proliferacion de puestos nuevos y otros con  permisos temporales. Se les retira de lugar y solo poco porcentaje de ellos tramitan sus permisos correspondientes.
</t>
    </r>
    <r>
      <rPr>
        <b/>
        <sz val="12"/>
        <color theme="1"/>
        <rFont val="Calibri"/>
        <family val="2"/>
        <scheme val="minor"/>
      </rPr>
      <t xml:space="preserve">
Justificación Anual: </t>
    </r>
    <r>
      <rPr>
        <sz val="12"/>
        <color theme="1"/>
        <rFont val="Calibri"/>
        <family val="2"/>
        <scheme val="minor"/>
      </rPr>
      <t>Logrando un 28.56% de la meta anual programada en verificaciones oportunas.</t>
    </r>
  </si>
  <si>
    <r>
      <t>A. 1.3.1.1.3.2</t>
    </r>
    <r>
      <rPr>
        <sz val="12"/>
        <color theme="1"/>
        <rFont val="Calibri"/>
        <family val="2"/>
        <scheme val="minor"/>
      </rPr>
      <t xml:space="preserve"> Atención a quejas Ciudadanas que reportan el funcionamiento de comercios informales en vía pública.</t>
    </r>
  </si>
  <si>
    <r>
      <t xml:space="preserve">PQCA:  </t>
    </r>
    <r>
      <rPr>
        <sz val="12"/>
        <color theme="1"/>
        <rFont val="Calibri"/>
        <family val="2"/>
        <scheme val="minor"/>
      </rPr>
      <t>Porcentaje de Quejas Ciudadanas Atendidas.</t>
    </r>
  </si>
  <si>
    <r>
      <t xml:space="preserve">Justificación Trimestral: </t>
    </r>
    <r>
      <rPr>
        <sz val="12"/>
        <color theme="1"/>
        <rFont val="Calibri"/>
        <family val="2"/>
        <scheme val="minor"/>
      </rPr>
      <t xml:space="preserve">Se logró rebasar  la meta en un 52.78%  en relación al seguimiento oportuno de respuesta en atender quejas ciudadanas en tiempo y forma.
</t>
    </r>
    <r>
      <rPr>
        <b/>
        <sz val="12"/>
        <color theme="1"/>
        <rFont val="Calibri"/>
        <family val="2"/>
        <scheme val="minor"/>
      </rPr>
      <t xml:space="preserve">
Justificación Anual: </t>
    </r>
    <r>
      <rPr>
        <sz val="12"/>
        <color theme="1"/>
        <rFont val="Calibri"/>
        <family val="2"/>
        <scheme val="minor"/>
      </rPr>
      <t>Logrando un 38.19% de la meta anual programada al seguimiento oportuno de respuesta en atender las quejas en tiempo y forma.</t>
    </r>
  </si>
  <si>
    <r>
      <t>C. 1.3.1.1.4</t>
    </r>
    <r>
      <rPr>
        <sz val="12"/>
        <color theme="1"/>
        <rFont val="Calibri"/>
        <family val="2"/>
        <scheme val="minor"/>
      </rPr>
      <t xml:space="preserve"> Cuenta Pública del Municipio de Benito Juárez Compilada e Integrada para envío a la Auditoria Superior del Estado.</t>
    </r>
  </si>
  <si>
    <r>
      <t>PEFPCI:</t>
    </r>
    <r>
      <rPr>
        <sz val="12"/>
        <color theme="1"/>
        <rFont val="Calibri"/>
        <family val="2"/>
        <scheme val="minor"/>
      </rPr>
      <t xml:space="preserve"> Porcentaje de Estados Financieros y demás información presupuestal y contable Integrada.</t>
    </r>
  </si>
  <si>
    <r>
      <t xml:space="preserve">Justificación Trimestral: </t>
    </r>
    <r>
      <rPr>
        <sz val="12"/>
        <color theme="1"/>
        <rFont val="Calibri"/>
        <family val="2"/>
        <scheme val="minor"/>
      </rPr>
      <t xml:space="preserve">La Dirección de Contabilidad ha trabajado de manera efectiva en coordinación con todas las dependencias del Municipio para dar cumplimiento a la compilación e integración de la cuenta pública y poder realizar el envío a la Auditoría Superior del Estado de Quintana Roo.
</t>
    </r>
    <r>
      <rPr>
        <b/>
        <sz val="12"/>
        <color theme="1"/>
        <rFont val="Calibri"/>
        <family val="2"/>
        <scheme val="minor"/>
      </rPr>
      <t xml:space="preserve">
Justificación Anual:  </t>
    </r>
    <r>
      <rPr>
        <sz val="12"/>
        <color theme="1"/>
        <rFont val="Calibri"/>
        <family val="2"/>
        <scheme val="minor"/>
      </rPr>
      <t xml:space="preserve"> Logrando un avance del 25% anual, acorde a lo correspondiente y cumplimiento con los plazos aprobados.</t>
    </r>
  </si>
  <si>
    <r>
      <t xml:space="preserve">A.1.3.1.1.4.1 </t>
    </r>
    <r>
      <rPr>
        <sz val="12"/>
        <color theme="1"/>
        <rFont val="Calibri"/>
        <family val="2"/>
        <scheme val="minor"/>
      </rPr>
      <t>Publicación de los Reportes Financieros del Municipio de Benito Juaréz.</t>
    </r>
  </si>
  <si>
    <r>
      <rPr>
        <b/>
        <sz val="12"/>
        <color theme="1"/>
        <rFont val="Calibri"/>
        <family val="2"/>
        <scheme val="minor"/>
      </rPr>
      <t xml:space="preserve">PRFP: </t>
    </r>
    <r>
      <rPr>
        <sz val="12"/>
        <color theme="1"/>
        <rFont val="Calibri"/>
        <family val="2"/>
        <scheme val="minor"/>
      </rPr>
      <t xml:space="preserve">Porcentaje de Reportes Financieros Publicados.
</t>
    </r>
  </si>
  <si>
    <r>
      <t>Justificación Trimestral:</t>
    </r>
    <r>
      <rPr>
        <sz val="12"/>
        <color theme="1"/>
        <rFont val="Calibri"/>
        <family val="2"/>
        <scheme val="minor"/>
      </rPr>
      <t xml:space="preserve">  La Dirección de Contabilidad logró el 100% de su meta trimestral al realizar acciones inmediatas, posterior al cierre del Primer Trimestre para su publicación en la página oficial del Municipio de Benito Juárez en la sección de Transparencia Presupuestaria-Armonización Contable, cumpliendo así, con las disposiciones del Título Quinto de la Ley General de Contabilidad Gubernamental. </t>
    </r>
    <r>
      <rPr>
        <b/>
        <sz val="12"/>
        <color theme="1"/>
        <rFont val="Calibri"/>
        <family val="2"/>
        <scheme val="minor"/>
      </rPr>
      <t xml:space="preserve">
Justificación Anual: </t>
    </r>
    <r>
      <rPr>
        <sz val="12"/>
        <color theme="1"/>
        <rFont val="Calibri"/>
        <family val="2"/>
        <scheme val="minor"/>
      </rPr>
      <t>Logrando un avance del 25% al realizar las acciones inmediatas con eficiencia.</t>
    </r>
  </si>
  <si>
    <r>
      <t xml:space="preserve">A. 1.3.1.1.4.2 </t>
    </r>
    <r>
      <rPr>
        <sz val="12"/>
        <color theme="1"/>
        <rFont val="Calibri"/>
        <family val="2"/>
        <scheme val="minor"/>
      </rPr>
      <t>Presentación del Avance de Gestión Financiera de la información para la planeación de la Fiscalización de la Cuenta Pública del Municipio de Benito Juárez.</t>
    </r>
  </si>
  <si>
    <r>
      <t>PAGFP:</t>
    </r>
    <r>
      <rPr>
        <sz val="12"/>
        <color theme="1"/>
        <rFont val="Calibri"/>
        <family val="2"/>
        <scheme val="minor"/>
      </rPr>
      <t xml:space="preserve">  Porcentaje de los Avances de Gestión Financiera Presentados.</t>
    </r>
  </si>
  <si>
    <r>
      <t xml:space="preserve">Justificación Trimestral: </t>
    </r>
    <r>
      <rPr>
        <sz val="12"/>
        <color theme="1"/>
        <rFont val="Calibri"/>
        <family val="2"/>
        <scheme val="minor"/>
      </rPr>
      <t xml:space="preserve">La Dirección de Contabilidad logró el 100% de su meta trimestral en las actividades correspondientes a la presentación del Avance de Gestión Financiera, como resultado del trabajo en coordinación con las demás dependencias.
</t>
    </r>
    <r>
      <rPr>
        <b/>
        <sz val="12"/>
        <color theme="1"/>
        <rFont val="Calibri"/>
        <family val="2"/>
        <scheme val="minor"/>
      </rPr>
      <t xml:space="preserve">
Justificación Anual:  </t>
    </r>
    <r>
      <rPr>
        <sz val="12"/>
        <color theme="1"/>
        <rFont val="Calibri"/>
        <family val="2"/>
        <scheme val="minor"/>
      </rPr>
      <t>Logrando un avance del 25% al tomar acciones con la solicitud de información anticipada y coordinación eficiente.</t>
    </r>
  </si>
  <si>
    <r>
      <t>A. 1.3.1.1.4.3</t>
    </r>
    <r>
      <rPr>
        <sz val="12"/>
        <color theme="1"/>
        <rFont val="Calibri"/>
        <family val="2"/>
        <scheme val="minor"/>
      </rPr>
      <t xml:space="preserve"> Integración de la Glosa para la entrega a la Auditoría Superior del Estado.</t>
    </r>
  </si>
  <si>
    <r>
      <t>PPCE:</t>
    </r>
    <r>
      <rPr>
        <sz val="12"/>
        <color theme="1"/>
        <rFont val="Calibri"/>
        <family val="2"/>
        <scheme val="minor"/>
      </rPr>
      <t xml:space="preserve"> Porcentaje de los Periodos Contables Entregados.</t>
    </r>
  </si>
  <si>
    <r>
      <t xml:space="preserve">Justificación Trimestral: </t>
    </r>
    <r>
      <rPr>
        <sz val="12"/>
        <color theme="1"/>
        <rFont val="Calibri"/>
        <family val="2"/>
        <scheme val="minor"/>
      </rPr>
      <t xml:space="preserve">  La Dirección de Contabilidad logró el 100% de su meta trimestral al realizar acciones de coordinación con las diferentes áreas ejecutoras, remitiendo toda la documentación comprobatoria con base en sus registros contables, cumpliendo así, con la integración de la glosa de la Cuentra Pùblica, de conformidad con lo establecido en el "Acuerdo que contiene los Lineamientos para la Integración, Recepción y Entrega de la Cuenta Pública de las Entidades Fiscalizables ante la Auditoría Superior del Estado de  Quintana Roo".</t>
    </r>
    <r>
      <rPr>
        <b/>
        <sz val="12"/>
        <color theme="1"/>
        <rFont val="Calibri"/>
        <family val="2"/>
        <scheme val="minor"/>
      </rPr>
      <t xml:space="preserve">
Justificación Anual:  </t>
    </r>
    <r>
      <rPr>
        <sz val="12"/>
        <color theme="1"/>
        <rFont val="Calibri"/>
        <family val="2"/>
        <scheme val="minor"/>
      </rPr>
      <t>Logrando un avance anual del 25% al realizar las acciones de coordinación eficientemente.</t>
    </r>
  </si>
  <si>
    <r>
      <t xml:space="preserve">C. 1.3.1.1.5  </t>
    </r>
    <r>
      <rPr>
        <sz val="12"/>
        <color theme="1"/>
        <rFont val="Calibri"/>
        <family val="2"/>
        <scheme val="minor"/>
      </rPr>
      <t>Recursos financieros controlados.</t>
    </r>
  </si>
  <si>
    <r>
      <t xml:space="preserve">PAEP:  </t>
    </r>
    <r>
      <rPr>
        <sz val="12"/>
        <color theme="1"/>
        <rFont val="Calibri"/>
        <family val="2"/>
        <scheme val="minor"/>
      </rPr>
      <t>Porcentaje de avance en la ejecución del presupuesto.</t>
    </r>
  </si>
  <si>
    <r>
      <t>Justificación Trimestral y Anual:</t>
    </r>
    <r>
      <rPr>
        <sz val="12"/>
        <color theme="1"/>
        <rFont val="Calibri"/>
        <family val="2"/>
        <scheme val="minor"/>
      </rPr>
      <t xml:space="preserve"> La Dirección Financiera en coordinación con la Dirección de Contabilidad, entregará el Informe de Avance de la Gestión Financiera del primer trimestre de 2024 a la Auditoría Superior del Estado la última semana de abril de 2024, en apego al Artículo 51 de la Ley General de Contabilidad Gubernamental.
</t>
    </r>
  </si>
  <si>
    <r>
      <t>A.4.07.1.1.5.1</t>
    </r>
    <r>
      <rPr>
        <sz val="12"/>
        <color theme="1"/>
        <rFont val="Calibri"/>
        <family val="2"/>
        <scheme val="minor"/>
      </rPr>
      <t xml:space="preserve">  Fortalecimiento de la Hacienda Pública Municipal.</t>
    </r>
  </si>
  <si>
    <r>
      <t xml:space="preserve">PCCMBJO:   </t>
    </r>
    <r>
      <rPr>
        <sz val="12"/>
        <color theme="1"/>
        <rFont val="Calibri"/>
        <family val="2"/>
        <scheme val="minor"/>
      </rPr>
      <t>Porcentaje de Calificaciones Crediticias para el Municipio de Benito Juárez Obtenidas.</t>
    </r>
  </si>
  <si>
    <r>
      <t>Justificación Trimestral y Anual:</t>
    </r>
    <r>
      <rPr>
        <sz val="12"/>
        <color theme="1"/>
        <rFont val="Calibri"/>
        <family val="2"/>
        <scheme val="minor"/>
      </rPr>
      <t xml:space="preserve"> Este indicador se mide de manera anual, el resultado se obtendrá hasta el tercer y cuarto trimestre de 2024 (Calificadoras:  Moody´s y Fitch Ratings).</t>
    </r>
    <r>
      <rPr>
        <b/>
        <sz val="12"/>
        <color theme="1"/>
        <rFont val="Calibri"/>
        <family val="2"/>
        <scheme val="minor"/>
      </rPr>
      <t xml:space="preserve">
</t>
    </r>
  </si>
  <si>
    <r>
      <t>A. 1.3.1.1.4.2   I</t>
    </r>
    <r>
      <rPr>
        <sz val="12"/>
        <color theme="1"/>
        <rFont val="Calibri"/>
        <family val="2"/>
        <scheme val="minor"/>
      </rPr>
      <t>ntegración responsable de los recursos municipales de las proyecciones presentadas por las Unidades Administrativas.</t>
    </r>
  </si>
  <si>
    <r>
      <t>PAPE:   P</t>
    </r>
    <r>
      <rPr>
        <sz val="12"/>
        <color theme="1"/>
        <rFont val="Calibri"/>
        <family val="2"/>
        <scheme val="minor"/>
      </rPr>
      <t xml:space="preserve">orcentaje de Anteproyectos de Presupuesto de Egresos de los PPA presentados por las Dependencias y entidades municipales.
</t>
    </r>
  </si>
  <si>
    <t>.</t>
  </si>
  <si>
    <r>
      <t xml:space="preserve">Justificación Trimestral y Anual: </t>
    </r>
    <r>
      <rPr>
        <sz val="12"/>
        <color theme="1"/>
        <rFont val="Calibri"/>
        <family val="2"/>
        <scheme val="minor"/>
      </rPr>
      <t>Este indicador, se mide de manera anual, por lo tanto el resultado se obtendrá hasta el cuarto trimestre de 2024.</t>
    </r>
    <r>
      <rPr>
        <b/>
        <sz val="12"/>
        <color theme="1"/>
        <rFont val="Calibri"/>
        <family val="2"/>
        <scheme val="minor"/>
      </rPr>
      <t xml:space="preserve">
</t>
    </r>
  </si>
  <si>
    <r>
      <t>A. 1.3.1.1.4.3</t>
    </r>
    <r>
      <rPr>
        <sz val="12"/>
        <color theme="1"/>
        <rFont val="Calibri"/>
        <family val="2"/>
        <scheme val="minor"/>
      </rPr>
      <t xml:space="preserve"> Cumplimiento de pago de Deuda Pública.</t>
    </r>
  </si>
  <si>
    <r>
      <t xml:space="preserve">PCADPE:  </t>
    </r>
    <r>
      <rPr>
        <sz val="12"/>
        <color theme="1"/>
        <rFont val="Calibri"/>
        <family val="2"/>
        <scheme val="minor"/>
      </rPr>
      <t>Porcentaje de Cumplimiento Anual de la Deuda Pública Estimada.</t>
    </r>
  </si>
  <si>
    <r>
      <t xml:space="preserve">Justificación Trimestral: </t>
    </r>
    <r>
      <rPr>
        <sz val="12"/>
        <color theme="1"/>
        <rFont val="Calibri"/>
        <family val="2"/>
        <scheme val="minor"/>
      </rPr>
      <t>La Dirección Financiera logra el 100% de su meta trimestral al mantener un entorno económico estable.</t>
    </r>
    <r>
      <rPr>
        <b/>
        <sz val="12"/>
        <color theme="1"/>
        <rFont val="Calibri"/>
        <family val="2"/>
        <scheme val="minor"/>
      </rPr>
      <t xml:space="preserve">
Justificación Anual:  </t>
    </r>
    <r>
      <rPr>
        <sz val="12"/>
        <color theme="1"/>
        <rFont val="Calibri"/>
        <family val="2"/>
        <scheme val="minor"/>
      </rPr>
      <t>Se logra un avance anual del 25% con 6 pagos de obligaciones contractuales realizadas de las 24 planeadas, implementando estrategias para cumplir con los pagos programados.</t>
    </r>
  </si>
  <si>
    <r>
      <t xml:space="preserve">C. 1.3.1.1.6 </t>
    </r>
    <r>
      <rPr>
        <sz val="12"/>
        <color theme="1"/>
        <rFont val="Calibri"/>
        <family val="2"/>
        <scheme val="minor"/>
      </rPr>
      <t>Derechos de la Zona Federal Marítimo Terrestre recaudados.</t>
    </r>
  </si>
  <si>
    <r>
      <t xml:space="preserve">PRUZ:  </t>
    </r>
    <r>
      <rPr>
        <sz val="12"/>
        <color theme="1"/>
        <rFont val="Calibri"/>
        <family val="2"/>
        <scheme val="minor"/>
      </rPr>
      <t>Porcentaje de recaudación por concepto de uso, goce y aprovechamiento de la ZOFEMAT.</t>
    </r>
  </si>
  <si>
    <r>
      <t xml:space="preserve">Justificación Trimestral: </t>
    </r>
    <r>
      <rPr>
        <sz val="12"/>
        <color theme="1"/>
        <rFont val="Calibri"/>
        <family val="2"/>
        <scheme val="minor"/>
      </rPr>
      <t xml:space="preserve">En este trimestre se logró  un avance del 108.33% de  la meta programada, toda vez que contribuyentes que anteriormente pagaban de forma bimestral, optaron pagar de forma anual. </t>
    </r>
    <r>
      <rPr>
        <b/>
        <sz val="12"/>
        <color theme="1"/>
        <rFont val="Calibri"/>
        <family val="2"/>
        <scheme val="minor"/>
      </rPr>
      <t xml:space="preserve">
Justificación Anual: </t>
    </r>
    <r>
      <rPr>
        <sz val="12"/>
        <color theme="1"/>
        <rFont val="Calibri"/>
        <family val="2"/>
        <scheme val="minor"/>
      </rPr>
      <t>En este inicio de año se logra un 51.18%  en la recaudación programada anual, debido a que muchos contribuyentes han cumplido en tiempo y forma con sus contribuciones.</t>
    </r>
  </si>
  <si>
    <r>
      <t xml:space="preserve">A.1.3.1.1.6.1 </t>
    </r>
    <r>
      <rPr>
        <sz val="12"/>
        <color theme="1"/>
        <rFont val="Calibri"/>
        <family val="2"/>
        <scheme val="minor"/>
      </rPr>
      <t>Programa de Administración  del Fondo de la ZOFEMAT.</t>
    </r>
  </si>
  <si>
    <r>
      <t>PPOP:</t>
    </r>
    <r>
      <rPr>
        <sz val="12"/>
        <color theme="1"/>
        <rFont val="Calibri"/>
        <family val="2"/>
        <scheme val="minor"/>
      </rPr>
      <t xml:space="preserve"> Porcentaje del presupuesto otorgado a los programas.</t>
    </r>
  </si>
  <si>
    <r>
      <t>Justificación Trimestral y Anual</t>
    </r>
    <r>
      <rPr>
        <sz val="12"/>
        <color theme="1"/>
        <rFont val="Calibri"/>
        <family val="2"/>
        <scheme val="minor"/>
      </rPr>
      <t>:   En este trimestre, no se logra la meta programada, toda vez que por cierre de presupuesto otorgado a sus programas logra un 5% de avance preliminar, debido que la cuenta pública se encuentra en proceso de cierre, por lo que el resultado se verá reflejado en el segundo trimestre.</t>
    </r>
    <r>
      <rPr>
        <b/>
        <sz val="12"/>
        <color theme="1"/>
        <rFont val="Calibri"/>
        <family val="2"/>
        <scheme val="minor"/>
      </rPr>
      <t xml:space="preserve">
</t>
    </r>
  </si>
  <si>
    <r>
      <t xml:space="preserve">A. 1.3.1.1.6.2 </t>
    </r>
    <r>
      <rPr>
        <sz val="12"/>
        <color theme="1"/>
        <rFont val="Calibri"/>
        <family val="2"/>
        <scheme val="minor"/>
      </rPr>
      <t>Mantenimiento y Conservación de la Certificación de Playas del Municipio de Benito Juárez.</t>
    </r>
  </si>
  <si>
    <r>
      <t xml:space="preserve">PPCG: </t>
    </r>
    <r>
      <rPr>
        <sz val="12"/>
        <color theme="1"/>
        <rFont val="Calibri"/>
        <family val="2"/>
        <scheme val="minor"/>
      </rPr>
      <t xml:space="preserve"> Porcentaje de playas certificadas y galardonadas.</t>
    </r>
  </si>
  <si>
    <r>
      <t>Justificación Trimestral:</t>
    </r>
    <r>
      <rPr>
        <sz val="12"/>
        <color theme="1"/>
        <rFont val="Calibri"/>
        <family val="2"/>
        <scheme val="minor"/>
      </rPr>
      <t xml:space="preserve"> En este trimestre, las 7 playas certificadas, se mantienen sus certificaciones y sus galardones, derivado del contínuo trabajo de limpieza y remoción de la macroalga.  </t>
    </r>
    <r>
      <rPr>
        <b/>
        <sz val="12"/>
        <color theme="1"/>
        <rFont val="Calibri"/>
        <family val="2"/>
        <scheme val="minor"/>
      </rPr>
      <t xml:space="preserve">
Justificación Anual:</t>
    </r>
    <r>
      <rPr>
        <sz val="12"/>
        <color theme="1"/>
        <rFont val="Calibri"/>
        <family val="2"/>
        <scheme val="minor"/>
      </rPr>
      <t xml:space="preserve"> Se logra un 25%  de la meta anual, continuando mantener certificadas las 7 playas designadas.</t>
    </r>
  </si>
  <si>
    <r>
      <t xml:space="preserve">A. 1.3.1.1.6.3 </t>
    </r>
    <r>
      <rPr>
        <sz val="12"/>
        <color theme="1"/>
        <rFont val="Calibri"/>
        <family val="2"/>
        <scheme val="minor"/>
      </rPr>
      <t>Realización de Retiro y Traslasdo de Sargazo de la Arena de las Playas.</t>
    </r>
  </si>
  <si>
    <r>
      <t>PRTSP:</t>
    </r>
    <r>
      <rPr>
        <sz val="12"/>
        <color theme="1"/>
        <rFont val="Calibri"/>
        <family val="2"/>
        <scheme val="minor"/>
      </rPr>
      <t xml:space="preserve">  Porcentaje de Retiro y Traslado de Sargazo de Playas.</t>
    </r>
  </si>
  <si>
    <r>
      <t xml:space="preserve">Justificación Trimestral: </t>
    </r>
    <r>
      <rPr>
        <sz val="12"/>
        <color theme="1"/>
        <rFont val="Calibri"/>
        <family val="2"/>
        <scheme val="minor"/>
      </rPr>
      <t xml:space="preserve">En este trimestre, el retiro y traslado de sargazo de las playas no llegó con lo programado, ya que el arribo de esta alga fue menor a lo esperado, sin embargo esta Dirección realizó en todo momento las actividades de limpieza y remoción de la macroalga, manteniendo las playas limpias y 100% libres de sargazo.
</t>
    </r>
    <r>
      <rPr>
        <b/>
        <sz val="12"/>
        <color theme="1"/>
        <rFont val="Calibri"/>
        <family val="2"/>
        <scheme val="minor"/>
      </rPr>
      <t xml:space="preserve">
Justificación Anual: </t>
    </r>
    <r>
      <rPr>
        <sz val="12"/>
        <color theme="1"/>
        <rFont val="Calibri"/>
        <family val="2"/>
        <scheme val="minor"/>
      </rPr>
      <t>Se logra un 6.22% de la meta anual, debido que el arribo de sargazo ha sido menor a lo programado.</t>
    </r>
  </si>
  <si>
    <r>
      <t>A. 1.3.1.1.6.4</t>
    </r>
    <r>
      <rPr>
        <sz val="12"/>
        <color theme="1"/>
        <rFont val="Calibri"/>
        <family val="2"/>
        <scheme val="minor"/>
      </rPr>
      <t xml:space="preserve"> Remoción de Sargazo de Playas.</t>
    </r>
  </si>
  <si>
    <r>
      <t xml:space="preserve">PRS: </t>
    </r>
    <r>
      <rPr>
        <sz val="12"/>
        <color theme="1"/>
        <rFont val="Calibri"/>
        <family val="2"/>
        <scheme val="minor"/>
      </rPr>
      <t xml:space="preserve"> Porcentaje de Remoción de Sargazo.</t>
    </r>
  </si>
  <si>
    <r>
      <t xml:space="preserve">Justificación Trimestral: </t>
    </r>
    <r>
      <rPr>
        <sz val="12"/>
        <color theme="1"/>
        <rFont val="Calibri"/>
        <family val="2"/>
        <scheme val="minor"/>
      </rPr>
      <t xml:space="preserve">En este trimestre, la remoción del sargazo de las playas no llegó con lo programado, ya que el arribo de esta alga fue menor a lo esperado, sin embargo esta Dirección realizó en todo momento las actividades de limpieza y remoción de la microalga, manteniendo las playas limpias y 100% libres de sargazo.
</t>
    </r>
    <r>
      <rPr>
        <b/>
        <sz val="12"/>
        <color theme="1"/>
        <rFont val="Calibri"/>
        <family val="2"/>
        <scheme val="minor"/>
      </rPr>
      <t xml:space="preserve">
Justificación Anual: </t>
    </r>
    <r>
      <rPr>
        <sz val="12"/>
        <color theme="1"/>
        <rFont val="Calibri"/>
        <family val="2"/>
        <scheme val="minor"/>
      </rPr>
      <t>Se logra un 6.22% de la meta anual, debido que el arribo de sargazo ha sido menor a lo programado.</t>
    </r>
  </si>
  <si>
    <r>
      <t xml:space="preserve">A. 1.3.1.1.6.5 </t>
    </r>
    <r>
      <rPr>
        <sz val="12"/>
        <color theme="1"/>
        <rFont val="Calibri"/>
        <family val="2"/>
        <scheme val="minor"/>
      </rPr>
      <t>Programa de Cribado de Arena de las Playas Públicas del Municipio de Benito Juárez.</t>
    </r>
  </si>
  <si>
    <r>
      <t xml:space="preserve">PAC:  </t>
    </r>
    <r>
      <rPr>
        <sz val="12"/>
        <color theme="1"/>
        <rFont val="Calibri"/>
        <family val="2"/>
        <scheme val="minor"/>
      </rPr>
      <t>Porcentaje  de Arenales Cribados realizados.</t>
    </r>
  </si>
  <si>
    <r>
      <t>Justificación Trimestral:</t>
    </r>
    <r>
      <rPr>
        <sz val="12"/>
        <color theme="1"/>
        <rFont val="Calibri"/>
        <family val="2"/>
        <scheme val="minor"/>
      </rPr>
      <t xml:space="preserve"> En este trimestre no se cumplio con la meta programada, toda vez que por cuestiones administrativas de la licitación, el contrato de la maquinaria inició en el mes de febrero,  y los trabajos fueron realizados manualmente.</t>
    </r>
    <r>
      <rPr>
        <b/>
        <sz val="12"/>
        <color theme="1"/>
        <rFont val="Calibri"/>
        <family val="2"/>
        <scheme val="minor"/>
      </rPr>
      <t xml:space="preserve">
Justificación Anual: </t>
    </r>
    <r>
      <rPr>
        <sz val="12"/>
        <color theme="1"/>
        <rFont val="Calibri"/>
        <family val="2"/>
        <scheme val="minor"/>
      </rPr>
      <t>En lo que resta del año se espera cumplir con la meta programada.</t>
    </r>
  </si>
  <si>
    <r>
      <t xml:space="preserve">A. 1.3.1.1.6.6 </t>
    </r>
    <r>
      <rPr>
        <sz val="12"/>
        <color theme="1"/>
        <rFont val="Calibri"/>
        <family val="2"/>
        <scheme val="minor"/>
      </rPr>
      <t>Programa de Limpieza de Playas y Remoción de Sargazo en la  ZOFEMAT.</t>
    </r>
  </si>
  <si>
    <r>
      <t xml:space="preserve">PDRP:  </t>
    </r>
    <r>
      <rPr>
        <sz val="12"/>
        <color theme="1"/>
        <rFont val="Calibri"/>
        <family val="2"/>
        <scheme val="minor"/>
      </rPr>
      <t>Porcentaje de Desechos Recolectados de las Playas.</t>
    </r>
  </si>
  <si>
    <r>
      <t xml:space="preserve">Justificación Trimestral: </t>
    </r>
    <r>
      <rPr>
        <sz val="12"/>
        <color theme="1"/>
        <rFont val="Calibri"/>
        <family val="2"/>
        <scheme val="minor"/>
      </rPr>
      <t xml:space="preserve">En este trimestre no se llegó con lo programado en la limpieza de las playas y remoción de sargazo, y al ser playas etiquetadas ambientales, se fomenta una eduación ambiental, por lo que la ciudadanía  genera menos desechos, manteniendo playas limpias y 100% libres de sargazo.
</t>
    </r>
    <r>
      <rPr>
        <b/>
        <sz val="12"/>
        <color theme="1"/>
        <rFont val="Calibri"/>
        <family val="2"/>
        <scheme val="minor"/>
      </rPr>
      <t xml:space="preserve">
Justificación Anual: </t>
    </r>
    <r>
      <rPr>
        <sz val="12"/>
        <color theme="1"/>
        <rFont val="Calibri"/>
        <family val="2"/>
        <scheme val="minor"/>
      </rPr>
      <t>En lo que va del año, el arribo de sargazo ha sido menor a lo programado, sin embargo  se mantenien playas limpias y certificadas.</t>
    </r>
  </si>
  <si>
    <r>
      <t xml:space="preserve">C. 1.3.1.1.7 </t>
    </r>
    <r>
      <rPr>
        <sz val="12"/>
        <color theme="1"/>
        <rFont val="Calibri"/>
        <family val="2"/>
        <scheme val="minor"/>
      </rPr>
      <t>Licencias de Funcionamiento de los Comercios del Municipio de Benito Juárez Inspeccionadas.</t>
    </r>
  </si>
  <si>
    <r>
      <t xml:space="preserve">PEV:  </t>
    </r>
    <r>
      <rPr>
        <sz val="12"/>
        <color theme="1"/>
        <rFont val="Calibri"/>
        <family val="2"/>
        <scheme val="minor"/>
      </rPr>
      <t>Porcentaje de establecimientos Visitados</t>
    </r>
  </si>
  <si>
    <r>
      <t>Justificación Trimestral y Anual:</t>
    </r>
    <r>
      <rPr>
        <sz val="12"/>
        <color theme="1"/>
        <rFont val="Calibri"/>
        <family val="2"/>
        <scheme val="minor"/>
      </rPr>
      <t xml:space="preserve"> En este trimestre se logra alcanzar un 5.50 % que corresponde a rezagos del año 2023, que no han cumplido con su licencia de funcionamiento vigente, y que de acuerdo a la Ley de Hacienda Municipal de Benito Juárez, los contribuyentes tienen hasta el 15 de marzo para obtener su licencia y/o refrendo declarativo anual, por lo que las visitas de inspección en este trimestre fueron mínimas.
</t>
    </r>
    <r>
      <rPr>
        <b/>
        <sz val="12"/>
        <color theme="1"/>
        <rFont val="Calibri"/>
        <family val="2"/>
        <scheme val="minor"/>
      </rPr>
      <t xml:space="preserve">
</t>
    </r>
  </si>
  <si>
    <r>
      <t xml:space="preserve">A. 1.3.1.1.7.1 </t>
    </r>
    <r>
      <rPr>
        <sz val="12"/>
        <color theme="1"/>
        <rFont val="Calibri"/>
        <family val="2"/>
        <scheme val="minor"/>
      </rPr>
      <t>Levantamiento de Actas de Inspección a los Establecimientos que No Cuentan con la Licencia de Funcionamiento.</t>
    </r>
  </si>
  <si>
    <r>
      <t xml:space="preserve">PEQNLF:  </t>
    </r>
    <r>
      <rPr>
        <sz val="12"/>
        <color theme="1"/>
        <rFont val="Calibri"/>
        <family val="2"/>
        <scheme val="minor"/>
      </rPr>
      <t>Porcentaje de Establecimientos que No Cuentan con la Licencia de Funcionamiento.</t>
    </r>
  </si>
  <si>
    <r>
      <t xml:space="preserve">Justificación Trimestral y Anual:  </t>
    </r>
    <r>
      <rPr>
        <sz val="12"/>
        <color theme="1"/>
        <rFont val="Calibri"/>
        <family val="2"/>
        <scheme val="minor"/>
      </rPr>
      <t>Se logró  en el trimestre  un 12.88% en el número de actas de inspección de la meta estimada a  razón de que, conforme a la Ley de Hacienda Municipal de Benito Juárez, los contribuyentes tienen hasta el 15 de marzo para obtener su licencia y/o refrendo declarativo anual, por lo que las visitas de inspección en este trimestre fueron mínimas.</t>
    </r>
    <r>
      <rPr>
        <b/>
        <sz val="12"/>
        <color theme="1"/>
        <rFont val="Calibri"/>
        <family val="2"/>
        <scheme val="minor"/>
      </rPr>
      <t xml:space="preserve">
</t>
    </r>
  </si>
  <si>
    <r>
      <t xml:space="preserve">A. 1.3.1.1.7.2 </t>
    </r>
    <r>
      <rPr>
        <sz val="12"/>
        <color theme="1"/>
        <rFont val="Calibri"/>
        <family val="2"/>
        <scheme val="minor"/>
      </rPr>
      <t xml:space="preserve"> Atención a Quejas Ciudadanas de Comercios.</t>
    </r>
  </si>
  <si>
    <r>
      <t>PQCA:</t>
    </r>
    <r>
      <rPr>
        <sz val="12"/>
        <color theme="1"/>
        <rFont val="Calibri"/>
        <family val="2"/>
        <scheme val="minor"/>
      </rPr>
      <t xml:space="preserve"> Porcentaje de Quejas Ciudadanas Atendidas.</t>
    </r>
  </si>
  <si>
    <r>
      <t xml:space="preserve">Justificación Trimestral y Anual:  </t>
    </r>
    <r>
      <rPr>
        <sz val="12"/>
        <color theme="1"/>
        <rFont val="Calibri"/>
        <family val="2"/>
        <scheme val="minor"/>
      </rPr>
      <t xml:space="preserve">Se realizaron distintos operativos debido a las quejas ingresadas logrando  la meta trimestral en un 96.43% para lo cual fueron atendidas y se dio a concientizar a los contribuyentes para que regularicen sus establecimientos.
</t>
    </r>
  </si>
  <si>
    <r>
      <t xml:space="preserve">C. 1.3.1.1.8  </t>
    </r>
    <r>
      <rPr>
        <sz val="12"/>
        <color theme="1"/>
        <rFont val="Calibri"/>
        <family val="2"/>
        <scheme val="minor"/>
      </rPr>
      <t>Rezago de impuesto predial y multas de diversas dependencias municipales y federales no fiscalizables notificadas.</t>
    </r>
  </si>
  <si>
    <r>
      <t>PNR:</t>
    </r>
    <r>
      <rPr>
        <sz val="12"/>
        <color theme="1"/>
        <rFont val="Calibri"/>
        <family val="2"/>
        <scheme val="minor"/>
      </rPr>
      <t xml:space="preserve"> Porcentaje de Notificaciones Realizadas.</t>
    </r>
  </si>
  <si>
    <r>
      <t xml:space="preserve">Justificación Trimestral: </t>
    </r>
    <r>
      <rPr>
        <sz val="12"/>
        <color theme="1"/>
        <rFont val="Calibri"/>
        <family val="2"/>
        <scheme val="minor"/>
      </rPr>
      <t xml:space="preserve">Durante este periodo, se logra una meta del 95%, toda vez que, se  hace del conocimiento a la cuidadanía de los descuentos otorgados en las distintas Jornadas de Subsidios  Estímulos Fiscales y Regularización de Trámites "Ahorrate una lanita " y "Que lo tuyo... sea tuyo",  logrando realizar 35,759 notificaciones, requerimientos, multas municipales y federales de las 37,569 programadas. 
</t>
    </r>
    <r>
      <rPr>
        <b/>
        <sz val="12"/>
        <color theme="1"/>
        <rFont val="Calibri"/>
        <family val="2"/>
        <scheme val="minor"/>
      </rPr>
      <t xml:space="preserve">
Justificación Anual: </t>
    </r>
    <r>
      <rPr>
        <sz val="12"/>
        <color theme="1"/>
        <rFont val="Calibri"/>
        <family val="2"/>
        <scheme val="minor"/>
      </rPr>
      <t>Se logra un avance anual del 25%, toda vez que, se realizó notificaciones y requerimientos de Impuesto predial correspondientes a los ejercicios 2023 y 2024, en relación a las multas municipales y federales la mayoria de los contribuyentes requeridos optaron por realizar el pago de su multa mediante convenio.</t>
    </r>
  </si>
  <si>
    <r>
      <t xml:space="preserve">A. 1.3.1.1.8.1 </t>
    </r>
    <r>
      <rPr>
        <sz val="12"/>
        <color theme="1"/>
        <rFont val="Calibri"/>
        <family val="2"/>
        <scheme val="minor"/>
      </rPr>
      <t>Gestión y/o cobro del Rezago del Impuesto Predial a través del Procedimiento Administrativo de Ejecución.</t>
    </r>
  </si>
  <si>
    <r>
      <t xml:space="preserve">PCMN: </t>
    </r>
    <r>
      <rPr>
        <sz val="12"/>
        <color theme="1"/>
        <rFont val="Calibri"/>
        <family val="2"/>
        <scheme val="minor"/>
      </rPr>
      <t xml:space="preserve"> Porcentaje de contribuyentes morosos notificados.</t>
    </r>
  </si>
  <si>
    <r>
      <t xml:space="preserve">Justificación Trimestral: </t>
    </r>
    <r>
      <rPr>
        <sz val="12"/>
        <color theme="1"/>
        <rFont val="Calibri"/>
        <family val="2"/>
        <scheme val="minor"/>
      </rPr>
      <t>En relación a este trimestre, mediante estrategias para el combate al rezago del Impuesto Predial se hace del conocimiento a la ciudadanía de los descuentos en las distintas Jornadas de Subsidios  Estímulos Fiscales y Regularización de Trámites "Ahorrate una lanita " y "Que lo tuyo... sea tuyo",  asimismo solo se realizaron notificaciones y requerimientos de documentos correspondientes a  los ejercicios 2023 y 2024, logrando asi 95% de la meta programada.</t>
    </r>
    <r>
      <rPr>
        <b/>
        <sz val="12"/>
        <color theme="1"/>
        <rFont val="Calibri"/>
        <family val="2"/>
        <scheme val="minor"/>
      </rPr>
      <t xml:space="preserve">
Justificación Anual: </t>
    </r>
    <r>
      <rPr>
        <sz val="12"/>
        <color theme="1"/>
        <rFont val="Calibri"/>
        <family val="2"/>
        <scheme val="minor"/>
      </rPr>
      <t>Se logra un avance anual del 25%, con 35,759 invitaciones y requerimientos  realizados de las 142,310 programadas, mediante el combate al rezago de impuesto predial de los ejercicios 2023 y 2024.</t>
    </r>
  </si>
  <si>
    <r>
      <t>A. 1.3.1.1.8.2</t>
    </r>
    <r>
      <rPr>
        <sz val="12"/>
        <color theme="1"/>
        <rFont val="Calibri"/>
        <family val="2"/>
        <scheme val="minor"/>
      </rPr>
      <t xml:space="preserve"> Gestión y/o cobro de las Multas Municipales y Federales no Fiscales a través del Procedimiento Administrativo de Ejecución.</t>
    </r>
  </si>
  <si>
    <r>
      <t xml:space="preserve">PMP:   </t>
    </r>
    <r>
      <rPr>
        <sz val="12"/>
        <color theme="1"/>
        <rFont val="Calibri"/>
        <family val="2"/>
        <scheme val="minor"/>
      </rPr>
      <t>Porcentaje de multas pagadas.</t>
    </r>
  </si>
  <si>
    <r>
      <t xml:space="preserve">Justificación Trimestral: </t>
    </r>
    <r>
      <rPr>
        <sz val="12"/>
        <color theme="1"/>
        <rFont val="Calibri"/>
        <family val="2"/>
        <scheme val="minor"/>
      </rPr>
      <t xml:space="preserve">En este primer trimestre se alcanzó el 40% de la meta para el cobro de multas, toda vez que la mayoría de los contribuyentes requeridos optaron por realizar el pago de su multa mediante convenio de pagos a parcialidades mensuales, mismas que se contabiliza como multa pagada hasta el último pago del convenio; asimismo, las remesas para el cobro de las multas fueron remitidas por las diversas autoridades al final del último mes del trimestre. Logrando así, el cobro de 36 multas de las 90 programadas trimestrales.
</t>
    </r>
    <r>
      <rPr>
        <b/>
        <sz val="12"/>
        <color theme="1"/>
        <rFont val="Calibri"/>
        <family val="2"/>
        <scheme val="minor"/>
      </rPr>
      <t xml:space="preserve">
Justificación Anual: </t>
    </r>
    <r>
      <rPr>
        <sz val="12"/>
        <color theme="1"/>
        <rFont val="Calibri"/>
        <family val="2"/>
        <scheme val="minor"/>
      </rPr>
      <t xml:space="preserve">En relación a las multas proporcionadas por diversas autoridades para su cobro coactivo mediente Procedimiento Administrativo de Ejecución, se tuvo como resultado un avance del 10% con respecto a la meta anual, debido a que la mayorÍa de contribuyentes requeridos optaron por realizar su pago mediante convenio. </t>
    </r>
  </si>
  <si>
    <r>
      <t xml:space="preserve">C. 1.3.1.1.9 </t>
    </r>
    <r>
      <rPr>
        <sz val="12"/>
        <color theme="1"/>
        <rFont val="Calibri"/>
        <family val="2"/>
        <scheme val="minor"/>
      </rPr>
      <t>Pagos a proveedores y  de pago de nómina empleados.</t>
    </r>
  </si>
  <si>
    <r>
      <t xml:space="preserve">PPTR:   </t>
    </r>
    <r>
      <rPr>
        <sz val="12"/>
        <color theme="1"/>
        <rFont val="Calibri"/>
        <family val="2"/>
        <scheme val="minor"/>
      </rPr>
      <t>Porcentaje de Pagos Totales Realizados.</t>
    </r>
  </si>
  <si>
    <r>
      <t xml:space="preserve">Justificación Trimestral: </t>
    </r>
    <r>
      <rPr>
        <sz val="12"/>
        <color theme="1"/>
        <rFont val="Calibri"/>
        <family val="2"/>
        <scheme val="minor"/>
      </rPr>
      <t xml:space="preserve">  En este trimestre se logró un cumplimiento del 90.55%, esto debido a una eficacia en los pagos programados.</t>
    </r>
    <r>
      <rPr>
        <b/>
        <sz val="12"/>
        <color theme="1"/>
        <rFont val="Calibri"/>
        <family val="2"/>
        <scheme val="minor"/>
      </rPr>
      <t xml:space="preserve">
Justificación Anual: </t>
    </r>
    <r>
      <rPr>
        <sz val="12"/>
        <color theme="1"/>
        <rFont val="Calibri"/>
        <family val="2"/>
        <scheme val="minor"/>
      </rPr>
      <t xml:space="preserve"> El avance del 22.66 %  corresponde a un porcentaje óptimo del avance en relación a lo programado. </t>
    </r>
  </si>
  <si>
    <r>
      <t xml:space="preserve">A. 1.3.1.1.9.1 </t>
    </r>
    <r>
      <rPr>
        <sz val="12"/>
        <color theme="1"/>
        <rFont val="Calibri"/>
        <family val="2"/>
        <scheme val="minor"/>
      </rPr>
      <t>Emisión de pagos por cheque y transferencia a proveedores.</t>
    </r>
  </si>
  <si>
    <r>
      <t xml:space="preserve">PPE:  </t>
    </r>
    <r>
      <rPr>
        <sz val="12"/>
        <color theme="1"/>
        <rFont val="Calibri"/>
        <family val="2"/>
        <scheme val="minor"/>
      </rPr>
      <t xml:space="preserve"> Porcentaje de Pagos Emitidos.</t>
    </r>
  </si>
  <si>
    <r>
      <t>Justificación Trimestral:</t>
    </r>
    <r>
      <rPr>
        <sz val="12"/>
        <color theme="1"/>
        <rFont val="Calibri"/>
        <family val="2"/>
        <scheme val="minor"/>
      </rPr>
      <t xml:space="preserve"> En este trimestre se logró un cumplimiento del 90.50%, debido a la oportuna realización de los pagos programados a proveedores.
</t>
    </r>
    <r>
      <rPr>
        <b/>
        <sz val="12"/>
        <color theme="1"/>
        <rFont val="Calibri"/>
        <family val="2"/>
        <scheme val="minor"/>
      </rPr>
      <t xml:space="preserve">
Justificación Anual: </t>
    </r>
    <r>
      <rPr>
        <sz val="12"/>
        <color theme="1"/>
        <rFont val="Calibri"/>
        <family val="2"/>
        <scheme val="minor"/>
      </rPr>
      <t xml:space="preserve">El avance del 22.63 % en el primer trimestre, corresponde a un porcentaje óptimo del avance en relación a lo programado. </t>
    </r>
  </si>
  <si>
    <r>
      <t>A. 1.3.1.1.9.2</t>
    </r>
    <r>
      <rPr>
        <sz val="12"/>
        <color theme="1"/>
        <rFont val="Calibri"/>
        <family val="2"/>
        <scheme val="minor"/>
      </rPr>
      <t xml:space="preserve"> Emisión de Pagos de nómina a empleados.</t>
    </r>
  </si>
  <si>
    <r>
      <t xml:space="preserve">PPNE: </t>
    </r>
    <r>
      <rPr>
        <sz val="12"/>
        <color theme="1"/>
        <rFont val="Calibri"/>
        <family val="2"/>
        <scheme val="minor"/>
      </rPr>
      <t xml:space="preserve"> Porcentaje de Pagos de Nómina Emitidos.</t>
    </r>
  </si>
  <si>
    <r>
      <t xml:space="preserve">Justificación Trimestral: </t>
    </r>
    <r>
      <rPr>
        <sz val="12"/>
        <color theme="1"/>
        <rFont val="Calibri"/>
        <family val="2"/>
        <scheme val="minor"/>
      </rPr>
      <t>Se obtuvo un cumplimiento del 100% en el pago de nómina, debido a la oportuna realización en los pagos programados.</t>
    </r>
    <r>
      <rPr>
        <b/>
        <sz val="12"/>
        <color theme="1"/>
        <rFont val="Calibri"/>
        <family val="2"/>
        <scheme val="minor"/>
      </rPr>
      <t xml:space="preserve">
Justificación Anual: </t>
    </r>
    <r>
      <rPr>
        <sz val="12"/>
        <color theme="1"/>
        <rFont val="Calibri"/>
        <family val="2"/>
        <scheme val="minor"/>
      </rPr>
      <t>El avance del 29.63 %  corresponde a un porcentaje ideal del avence en relación a lo programado.</t>
    </r>
  </si>
  <si>
    <r>
      <t xml:space="preserve">A. 1.3.1.1.9.3 </t>
    </r>
    <r>
      <rPr>
        <sz val="12"/>
        <color theme="1"/>
        <rFont val="Calibri"/>
        <family val="2"/>
        <scheme val="minor"/>
      </rPr>
      <t>Reducción de días de pago a proveedores.</t>
    </r>
  </si>
  <si>
    <r>
      <t xml:space="preserve">PRDPP: </t>
    </r>
    <r>
      <rPr>
        <sz val="12"/>
        <color theme="1"/>
        <rFont val="Calibri"/>
        <family val="2"/>
        <scheme val="minor"/>
      </rPr>
      <t xml:space="preserve"> Porcentaje de Reducción de Días de Pago a Proveedores.</t>
    </r>
  </si>
  <si>
    <t>Descendente
Regular</t>
  </si>
  <si>
    <r>
      <t xml:space="preserve">Justificación Trimestral: </t>
    </r>
    <r>
      <rPr>
        <sz val="12"/>
        <color theme="1"/>
        <rFont val="Calibri"/>
        <family val="2"/>
        <scheme val="minor"/>
      </rPr>
      <t>Se obtuvo un  cumplimiento de 27 días  de pago, sobre los 120 días establecidos como meta,  al reducir en menor días de lo estipulado, el cual se resalta el buen manejo en los tiempos de pagos de los pasivos.</t>
    </r>
    <r>
      <rPr>
        <b/>
        <sz val="12"/>
        <color theme="1"/>
        <rFont val="Calibri"/>
        <family val="2"/>
        <scheme val="minor"/>
      </rPr>
      <t xml:space="preserve">
Justificación Anual:  </t>
    </r>
    <r>
      <rPr>
        <sz val="12"/>
        <color theme="1"/>
        <rFont val="Calibri"/>
        <family val="2"/>
        <scheme val="minor"/>
      </rPr>
      <t xml:space="preserve">Se redujo a 27 días  de pago, lo cual supera la meta anual programada.
</t>
    </r>
    <r>
      <rPr>
        <b/>
        <sz val="12"/>
        <color theme="1"/>
        <rFont val="Calibri"/>
        <family val="2"/>
        <scheme val="minor"/>
      </rPr>
      <t xml:space="preserve">
</t>
    </r>
  </si>
  <si>
    <r>
      <t>C. 1.3.1.1.10</t>
    </r>
    <r>
      <rPr>
        <sz val="12"/>
        <color theme="1"/>
        <rFont val="Calibri"/>
        <family val="2"/>
        <scheme val="minor"/>
      </rPr>
      <t xml:space="preserve"> Contribuciones tributarias (Cobro de Impuestos, derechos, productos, aprovechamientos, participaciones y otros Ingresos y los fondos de aportación general) recaudados.</t>
    </r>
  </si>
  <si>
    <r>
      <t xml:space="preserve">PCT: </t>
    </r>
    <r>
      <rPr>
        <sz val="12"/>
        <color theme="1"/>
        <rFont val="Calibri"/>
        <family val="2"/>
        <scheme val="minor"/>
      </rPr>
      <t>Porcentaje de Contribuciones Tributarias.</t>
    </r>
  </si>
  <si>
    <r>
      <t xml:space="preserve">Justificación Trimestral y Anual: </t>
    </r>
    <r>
      <rPr>
        <sz val="12"/>
        <color theme="1"/>
        <rFont val="Calibri"/>
        <family val="2"/>
        <scheme val="minor"/>
      </rPr>
      <t xml:space="preserve">A la fecha la cuenta pública se encuentra en proceso de cierre. (Fecha aproximada 30-abril-2024), en apego al Artículo 51 de la Ley General de Contabilidad Gubernamental.
</t>
    </r>
    <r>
      <rPr>
        <b/>
        <sz val="12"/>
        <color theme="1"/>
        <rFont val="Calibri"/>
        <family val="2"/>
        <scheme val="minor"/>
      </rPr>
      <t xml:space="preserve">
</t>
    </r>
  </si>
  <si>
    <r>
      <t xml:space="preserve">A. 1.3.1.1.10.1 </t>
    </r>
    <r>
      <rPr>
        <sz val="12"/>
        <color theme="1"/>
        <rFont val="Calibri"/>
        <family val="2"/>
        <scheme val="minor"/>
      </rPr>
      <t xml:space="preserve">Recaudación anual de Impuesto Predial. </t>
    </r>
  </si>
  <si>
    <r>
      <t xml:space="preserve">PIPR:  </t>
    </r>
    <r>
      <rPr>
        <sz val="12"/>
        <color theme="1"/>
        <rFont val="Calibri"/>
        <family val="2"/>
        <scheme val="minor"/>
      </rPr>
      <t>Porcentaje de Impuesto Predial Recaudado.</t>
    </r>
  </si>
  <si>
    <r>
      <t xml:space="preserve">Justificación Trimestral y Anual: </t>
    </r>
    <r>
      <rPr>
        <sz val="12"/>
        <color theme="1"/>
        <rFont val="Calibri"/>
        <family val="2"/>
        <scheme val="minor"/>
      </rPr>
      <t xml:space="preserve"> Que, de acuerdo con las jornadas  y programas de descuento del impuesto predial,  en este trimestre se logró rebasar la meta en un 13.83%  por una adecuada recaudación en las contribuciones tributarias.</t>
    </r>
    <r>
      <rPr>
        <b/>
        <sz val="12"/>
        <color theme="1"/>
        <rFont val="Calibri"/>
        <family val="2"/>
        <scheme val="minor"/>
      </rPr>
      <t xml:space="preserve">
</t>
    </r>
  </si>
  <si>
    <r>
      <t xml:space="preserve">A. 1.3.1.1.10.2 </t>
    </r>
    <r>
      <rPr>
        <sz val="12"/>
        <color theme="1"/>
        <rFont val="Calibri"/>
        <family val="2"/>
        <scheme val="minor"/>
      </rPr>
      <t>Renovación de Licencias de Funcionamiento.</t>
    </r>
  </si>
  <si>
    <r>
      <t>PLFR:</t>
    </r>
    <r>
      <rPr>
        <sz val="12"/>
        <color theme="1"/>
        <rFont val="Calibri"/>
        <family val="2"/>
        <scheme val="minor"/>
      </rPr>
      <t xml:space="preserve"> Porcentaje  de Licencias de Funcionamiento renovadas.</t>
    </r>
  </si>
  <si>
    <r>
      <t xml:space="preserve">Justificación Trimestral: </t>
    </r>
    <r>
      <rPr>
        <sz val="12"/>
        <color theme="1"/>
        <rFont val="Calibri"/>
        <family val="2"/>
        <scheme val="minor"/>
      </rPr>
      <t xml:space="preserve">Se informa que al cierre del primer trimestre 2024, se reportan 10,607 licencias emitidas al 27 de marzo de 2024, por lo cual se obtiene una variación positiva del 4% en incremento a la meta planteada para este primer trimestre del ejercicio fiscal 2024, esto derivado de la mejora en la Plataforma de Servicios de Licencias de Funcionamiento, que contempla una automatización directa para la autorización y expedición de la Licencia de funcionamiento, sin tiempo de atención para su emisión y ésta ya no está sujeta a una revisión de requisitos manual. </t>
    </r>
    <r>
      <rPr>
        <b/>
        <sz val="12"/>
        <color theme="1"/>
        <rFont val="Calibri"/>
        <family val="2"/>
        <scheme val="minor"/>
      </rPr>
      <t xml:space="preserve">
Justificación Anual: </t>
    </r>
    <r>
      <rPr>
        <sz val="12"/>
        <color theme="1"/>
        <rFont val="Calibri"/>
        <family val="2"/>
        <scheme val="minor"/>
      </rPr>
      <t>Logrando un 55.61% de avance anual programado.</t>
    </r>
  </si>
  <si>
    <r>
      <t>A. 1.3.1.1.10.3</t>
    </r>
    <r>
      <rPr>
        <sz val="12"/>
        <color theme="1"/>
        <rFont val="Calibri"/>
        <family val="2"/>
        <scheme val="minor"/>
      </rPr>
      <t xml:space="preserve"> Realización de Jornadas de Regularización de trámites y descuentos Municipales.</t>
    </r>
  </si>
  <si>
    <r>
      <t xml:space="preserve">PJRR: </t>
    </r>
    <r>
      <rPr>
        <sz val="12"/>
        <color theme="1"/>
        <rFont val="Calibri"/>
        <family val="2"/>
        <scheme val="minor"/>
      </rPr>
      <t xml:space="preserve"> Porcentaje de Jornadas de Regularización Realizadas.</t>
    </r>
  </si>
  <si>
    <r>
      <t xml:space="preserve">Justificación Trimestral: </t>
    </r>
    <r>
      <rPr>
        <sz val="12"/>
        <color theme="1"/>
        <rFont val="Calibri"/>
        <family val="2"/>
        <scheme val="minor"/>
      </rPr>
      <t>En este trimestre se logra la meta derivada de las acciones de gobierno de la actual administración bajo el programa ejecutado denominado  “Cancún nos Une” Jornadas de Atención Ciudadana, que a lo largo del año se realizarán en once sedes diferentes para acercar más de 50 trámites y servicios a la ciudadanía, con el fin de facilitar el acceso a soluciones, así como escuchar de primera mano las propuesta de los cancunenses en audiencias públicas. En este sentido la Dirección de Ingresos participa en alineación y apoyo a estas acciones de gobierno, integrando sus jornadas de cobro a las audiencias que tiene establecidas el programa institucional de la Presidenta.</t>
    </r>
    <r>
      <rPr>
        <b/>
        <sz val="12"/>
        <color theme="1"/>
        <rFont val="Calibri"/>
        <family val="2"/>
        <scheme val="minor"/>
      </rPr>
      <t xml:space="preserve">
Justificación Anual: </t>
    </r>
    <r>
      <rPr>
        <sz val="12"/>
        <color theme="1"/>
        <rFont val="Calibri"/>
        <family val="2"/>
        <scheme val="minor"/>
      </rPr>
      <t>Logrando un 25% de avance anual programado.</t>
    </r>
  </si>
  <si>
    <t>PERÍODO QUE SE INFORMA: DEL 1 DE ENERO AL 30 DE JUNIO 2024.</t>
  </si>
  <si>
    <r>
      <rPr>
        <b/>
        <sz val="12"/>
        <color theme="1"/>
        <rFont val="Calibri"/>
        <family val="2"/>
        <scheme val="minor"/>
      </rPr>
      <t>Meta Trimestral:</t>
    </r>
    <r>
      <rPr>
        <sz val="12"/>
        <color theme="1"/>
        <rFont val="Calibri"/>
        <family val="2"/>
        <scheme val="minor"/>
      </rPr>
      <t xml:space="preserve"> El indicador se modificó con la actualización del PMD 2021-2024.
El índice general de avance en la implementación del modelo PbR-SED obtuvo un resultado para estre segundo trimestre del 100.89% de acuerdo a la publicación de los resultados realizada por la SHCP en el mes de abril 2024. </t>
    </r>
    <r>
      <rPr>
        <b/>
        <sz val="12"/>
        <color theme="1"/>
        <rFont val="Calibri"/>
        <family val="2"/>
        <scheme val="minor"/>
      </rPr>
      <t xml:space="preserve">
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2024, para indicadores NO acumulativos, se registra en el avance de la meta anual programada, el promedio de los porcentajes de cumplimiento alcanzados. Pag 23</t>
    </r>
  </si>
  <si>
    <r>
      <rPr>
        <b/>
        <sz val="12"/>
        <color theme="1"/>
        <rFont val="Calibri"/>
        <family val="2"/>
        <scheme val="minor"/>
      </rPr>
      <t>Justificación Trimestral</t>
    </r>
    <r>
      <rPr>
        <sz val="12"/>
        <color theme="1"/>
        <rFont val="Calibri"/>
        <family val="2"/>
        <scheme val="minor"/>
      </rPr>
      <t xml:space="preserve">: La Tesorería Municipal logra el 100% de su meta trimestral al mantener una eficiente coordinación de sus reuniones con las áreas recaudatorias.
</t>
    </r>
    <r>
      <rPr>
        <b/>
        <sz val="12"/>
        <color theme="1"/>
        <rFont val="Calibri"/>
        <family val="2"/>
        <scheme val="minor"/>
      </rPr>
      <t xml:space="preserve">
Justificación Anual:</t>
    </r>
    <r>
      <rPr>
        <sz val="12"/>
        <color theme="1"/>
        <rFont val="Calibri"/>
        <family val="2"/>
        <scheme val="minor"/>
      </rPr>
      <t xml:space="preserve"> Logrando un avance anual del 50% con 24 acciones realizadas de las 48  planeadas, implementando estrategias y jornadas  de recaudación para cumplir con los objetivos programados.</t>
    </r>
  </si>
  <si>
    <r>
      <rPr>
        <b/>
        <sz val="12"/>
        <color theme="1"/>
        <rFont val="Calibri"/>
        <family val="2"/>
        <scheme val="minor"/>
      </rPr>
      <t>Justificación Trimestral</t>
    </r>
    <r>
      <rPr>
        <sz val="12"/>
        <color theme="1"/>
        <rFont val="Calibri"/>
        <family val="2"/>
        <scheme val="minor"/>
      </rPr>
      <t xml:space="preserve">: La Tesorería Municipal logra el 100% de su meta trimestral al mantener reuniones con sus áreas ejecutorias para un eficaz manejo del gasto público.
</t>
    </r>
    <r>
      <rPr>
        <b/>
        <sz val="12"/>
        <color theme="1"/>
        <rFont val="Calibri"/>
        <family val="2"/>
        <scheme val="minor"/>
      </rPr>
      <t xml:space="preserve">
Justificación Anual:</t>
    </r>
    <r>
      <rPr>
        <sz val="12"/>
        <color theme="1"/>
        <rFont val="Calibri"/>
        <family val="2"/>
        <scheme val="minor"/>
      </rPr>
      <t xml:space="preserve"> Logrando un avance anual del 50% con 24 acciones realizadas de las 48  planeadas, permitiendo cumplir con sus compromisos que la población demanda.</t>
    </r>
  </si>
  <si>
    <r>
      <t xml:space="preserve">Justificación Trimestral: </t>
    </r>
    <r>
      <rPr>
        <sz val="12"/>
        <color theme="1"/>
        <rFont val="Calibri"/>
        <family val="2"/>
        <scheme val="minor"/>
      </rPr>
      <t>Se alcanzó el  99.29% de la meta programada en los servicios catastrales solicitados por los contribuyentes lo que permite actualizar los valores catastrales programados.</t>
    </r>
    <r>
      <rPr>
        <b/>
        <sz val="12"/>
        <color theme="1"/>
        <rFont val="Calibri"/>
        <family val="2"/>
        <scheme val="minor"/>
      </rPr>
      <t xml:space="preserve">
Justificación Anual: </t>
    </r>
    <r>
      <rPr>
        <sz val="12"/>
        <color theme="1"/>
        <rFont val="Calibri"/>
        <family val="2"/>
        <scheme val="minor"/>
      </rPr>
      <t>Logrando un 49.11% de la meta anual programada.</t>
    </r>
  </si>
  <si>
    <r>
      <t xml:space="preserve">Justificación Trimestral:  </t>
    </r>
    <r>
      <rPr>
        <sz val="12"/>
        <color theme="1"/>
        <rFont val="Calibri"/>
        <family val="2"/>
        <scheme val="minor"/>
      </rPr>
      <t>Se alcanzó un  92% de la meta programada en los servicios catastrales solicitados por los contribuyentes,  todavez que con la incorporación de dos camionetas nuevas en las brigadas de trabajo,  permitió un incremento en las brigadas de revisión y verificación.</t>
    </r>
    <r>
      <rPr>
        <b/>
        <sz val="12"/>
        <color theme="1"/>
        <rFont val="Calibri"/>
        <family val="2"/>
        <scheme val="minor"/>
      </rPr>
      <t xml:space="preserve">
Justificación Anual:</t>
    </r>
    <r>
      <rPr>
        <sz val="12"/>
        <color theme="1"/>
        <rFont val="Calibri"/>
        <family val="2"/>
        <scheme val="minor"/>
      </rPr>
      <t xml:space="preserve"> Logrando un 40.97% de la meta anual programada.</t>
    </r>
  </si>
  <si>
    <r>
      <t xml:space="preserve">Justificación Trimestral: </t>
    </r>
    <r>
      <rPr>
        <sz val="12"/>
        <color theme="1"/>
        <rFont val="Calibri"/>
        <family val="2"/>
        <scheme val="minor"/>
      </rPr>
      <t xml:space="preserve">Se alcanzó el  96.67% de la meta programada en los servicios catastrales solicitados por los contribuyentes. 
Es de mencionar que esta Dirección ofrece sus trámites y servicios de acuerdo a la demanda por parte de los contribuyentes.
</t>
    </r>
    <r>
      <rPr>
        <b/>
        <sz val="12"/>
        <color theme="1"/>
        <rFont val="Calibri"/>
        <family val="2"/>
        <scheme val="minor"/>
      </rPr>
      <t xml:space="preserve">
Justificación Anual: </t>
    </r>
    <r>
      <rPr>
        <sz val="12"/>
        <color theme="1"/>
        <rFont val="Calibri"/>
        <family val="2"/>
        <scheme val="minor"/>
      </rPr>
      <t>Logrando un 47.80% de la meta anual programada.</t>
    </r>
  </si>
  <si>
    <r>
      <t xml:space="preserve">Justificación Trimestral: </t>
    </r>
    <r>
      <rPr>
        <sz val="12"/>
        <color theme="1"/>
        <rFont val="Calibri"/>
        <family val="2"/>
        <scheme val="minor"/>
      </rPr>
      <t xml:space="preserve">Se logra el objetivo trimestral  en un 100%  al realizarse operativos en los 8 sectores de la ciudad verificando que se cumpla con el reglamento de comercio en vía pública. </t>
    </r>
    <r>
      <rPr>
        <b/>
        <sz val="12"/>
        <color theme="1"/>
        <rFont val="Calibri"/>
        <family val="2"/>
        <scheme val="minor"/>
      </rPr>
      <t xml:space="preserve">
Justificación Anual:</t>
    </r>
    <r>
      <rPr>
        <sz val="12"/>
        <color theme="1"/>
        <rFont val="Calibri"/>
        <family val="2"/>
        <scheme val="minor"/>
      </rPr>
      <t xml:space="preserve"> Logrando un 51.67% de la meta anual en operativos oportunos programados.</t>
    </r>
  </si>
  <si>
    <r>
      <t xml:space="preserve">Justificación Trimestral: </t>
    </r>
    <r>
      <rPr>
        <sz val="12"/>
        <color theme="1"/>
        <rFont val="Calibri"/>
        <family val="2"/>
        <scheme val="minor"/>
      </rPr>
      <t xml:space="preserve">Se logró de la meta un 99.11% en verificaciones oportunas, al realizar actas de verificación todavez a que algunos comerciantes no acatan el reglamento, no estan al corriente en sus pagos o son comerciantes informales, que  a los cuales se les entrega acta invitándolos a acudir a la Dirección de Comercio a regularizarse.
</t>
    </r>
    <r>
      <rPr>
        <b/>
        <sz val="12"/>
        <color theme="1"/>
        <rFont val="Calibri"/>
        <family val="2"/>
        <scheme val="minor"/>
      </rPr>
      <t xml:space="preserve">
Justificación Anual: </t>
    </r>
    <r>
      <rPr>
        <sz val="12"/>
        <color theme="1"/>
        <rFont val="Calibri"/>
        <family val="2"/>
        <scheme val="minor"/>
      </rPr>
      <t>Logrando un 53.33% de la meta anual programada en verificaciones oportunas.</t>
    </r>
  </si>
  <si>
    <r>
      <t xml:space="preserve">Justificación Trimestral: </t>
    </r>
    <r>
      <rPr>
        <sz val="12"/>
        <color theme="1"/>
        <rFont val="Calibri"/>
        <family val="2"/>
        <scheme val="minor"/>
      </rPr>
      <t xml:space="preserve">Se logró rebasar  la meta en un 38.89%  en relación al seguimiento oportuno de respuesta en atender quejas ciudadanas en tiempo y forma, esto debido al incremento a que comerciantes no cumplen con reglamento de la Dirección de Comercio en Vía Pública, lo cual se retiran a los comerciantes y se les invita a realizar su proceso de trámite.
</t>
    </r>
    <r>
      <rPr>
        <b/>
        <sz val="12"/>
        <color theme="1"/>
        <rFont val="Calibri"/>
        <family val="2"/>
        <scheme val="minor"/>
      </rPr>
      <t xml:space="preserve">
Justificación Anual: </t>
    </r>
    <r>
      <rPr>
        <sz val="12"/>
        <color theme="1"/>
        <rFont val="Calibri"/>
        <family val="2"/>
        <scheme val="minor"/>
      </rPr>
      <t>Logrando un 72.92% de la meta anual programada al seguimiento oportuno de respuesta en atender las quejas en tiempo y forma.</t>
    </r>
  </si>
  <si>
    <r>
      <t xml:space="preserve">Justificación Trimestral: </t>
    </r>
    <r>
      <rPr>
        <sz val="12"/>
        <color theme="1"/>
        <rFont val="Calibri"/>
        <family val="2"/>
        <scheme val="minor"/>
      </rPr>
      <t xml:space="preserve">La Dirección de Contabilidad ha trabajado de manera efectiva en coordinación con todas las dependencias del Municipio para dar cumplimiento a la compilación e integración de la cuenta pública y publicación de los Estados Financieros. 
</t>
    </r>
    <r>
      <rPr>
        <b/>
        <sz val="12"/>
        <color theme="1"/>
        <rFont val="Calibri"/>
        <family val="2"/>
        <scheme val="minor"/>
      </rPr>
      <t xml:space="preserve">
Justificación Anual:  </t>
    </r>
    <r>
      <rPr>
        <sz val="12"/>
        <color theme="1"/>
        <rFont val="Calibri"/>
        <family val="2"/>
        <scheme val="minor"/>
      </rPr>
      <t xml:space="preserve"> Logrando un avance del 50% anual, acorde a lo correspondiente y cumplimiento con los plazos aprobados.</t>
    </r>
  </si>
  <si>
    <r>
      <t>Justificación Trimestral:</t>
    </r>
    <r>
      <rPr>
        <sz val="12"/>
        <color theme="1"/>
        <rFont val="Calibri"/>
        <family val="2"/>
        <scheme val="minor"/>
      </rPr>
      <t xml:space="preserve">  La Dirección de Contabilidad logró el 100% de su meta trimestral al cumplir con los tiempos indicados para la publicación de los informes financieros de acuerdo a lo estipulado en la Ley General de Contabilidad Gubernamental.</t>
    </r>
    <r>
      <rPr>
        <b/>
        <sz val="12"/>
        <color theme="1"/>
        <rFont val="Calibri"/>
        <family val="2"/>
        <scheme val="minor"/>
      </rPr>
      <t xml:space="preserve">
Justificación Anual: </t>
    </r>
    <r>
      <rPr>
        <sz val="12"/>
        <color theme="1"/>
        <rFont val="Calibri"/>
        <family val="2"/>
        <scheme val="minor"/>
      </rPr>
      <t>Logrando un avance del 50% al realizar las acciones inmediatas con eficiencia.</t>
    </r>
  </si>
  <si>
    <r>
      <t xml:space="preserve">Justificación Trimestral: </t>
    </r>
    <r>
      <rPr>
        <sz val="12"/>
        <color theme="1"/>
        <rFont val="Calibri"/>
        <family val="2"/>
        <scheme val="minor"/>
      </rPr>
      <t xml:space="preserve"> La Dirección de Contabilidad logró el 100% de su meta trimestral en las actividades internas y en coordinación con las demás dependencias para la emisión oportuna de los Estados Financieros para rendir informes en Avance de Gestion.
</t>
    </r>
    <r>
      <rPr>
        <b/>
        <sz val="12"/>
        <color theme="1"/>
        <rFont val="Calibri"/>
        <family val="2"/>
        <scheme val="minor"/>
      </rPr>
      <t xml:space="preserve">
Justificación Anual:  </t>
    </r>
    <r>
      <rPr>
        <sz val="12"/>
        <color theme="1"/>
        <rFont val="Calibri"/>
        <family val="2"/>
        <scheme val="minor"/>
      </rPr>
      <t>Logrando un avance del 50% al tomar acciones con la solicitud de información anticipada y coordinación eficiente.</t>
    </r>
  </si>
  <si>
    <r>
      <t xml:space="preserve">Justificación Trimestral: </t>
    </r>
    <r>
      <rPr>
        <sz val="12"/>
        <color theme="1"/>
        <rFont val="Calibri"/>
        <family val="2"/>
        <scheme val="minor"/>
      </rPr>
      <t xml:space="preserve">  La Dirección de Contabilidad logró el 100% de su meta trimestral al realizar acciones de coordinación con las diferentes áreas ejecutoras, remitiendo toda la documentación comprobatoria con base en sus registros contables, cumpliendo así, con la integración de la glosa de la Cuentra Pública, de conformidad con lo establecido en el "Acuerdo que contiene los Lineamientos para la Integración, Recepción y Entrega de la Cuenta Pública de las Entidades Fiscalizables ante la Auditoría Superior del Estado de  Quintana Roo".</t>
    </r>
    <r>
      <rPr>
        <b/>
        <sz val="12"/>
        <color theme="1"/>
        <rFont val="Calibri"/>
        <family val="2"/>
        <scheme val="minor"/>
      </rPr>
      <t xml:space="preserve">
Justificación Anual:  </t>
    </r>
    <r>
      <rPr>
        <sz val="12"/>
        <color theme="1"/>
        <rFont val="Calibri"/>
        <family val="2"/>
        <scheme val="minor"/>
      </rPr>
      <t>Logrando un avance anual del 50% al realizar las acciones de coordinación eficientemente.</t>
    </r>
  </si>
  <si>
    <r>
      <t>Justificación Trimestral y Anual:</t>
    </r>
    <r>
      <rPr>
        <sz val="12"/>
        <color theme="1"/>
        <rFont val="Calibri"/>
        <family val="2"/>
        <scheme val="minor"/>
      </rPr>
      <t xml:space="preserve"> La Dirección Financiera en coordinación con la Dirección de Contabilidad, entregará el Informe de Avance de la Gestión Financiera del segundo trimestre de 2024 a la Auditoría Superior del Estado la última semana de julio de 2024, en apego al Artículo 51 de la Ley General de Contabilidad Gubernamental.
</t>
    </r>
  </si>
  <si>
    <r>
      <t xml:space="preserve">Justificación Trimestral: </t>
    </r>
    <r>
      <rPr>
        <sz val="12"/>
        <color theme="1"/>
        <rFont val="Calibri"/>
        <family val="2"/>
        <scheme val="minor"/>
      </rPr>
      <t>La Dirección Financiera logra el 100% de su meta trimestral al mantener un entorno económico estable. Debido a que el último día de junio fue inhábil, el registro contable del mes de junio se verá reflejado hasta el mes de julio de 2024.</t>
    </r>
    <r>
      <rPr>
        <b/>
        <sz val="12"/>
        <color theme="1"/>
        <rFont val="Calibri"/>
        <family val="2"/>
        <scheme val="minor"/>
      </rPr>
      <t xml:space="preserve">
Justificación Anual:  </t>
    </r>
    <r>
      <rPr>
        <sz val="12"/>
        <color theme="1"/>
        <rFont val="Calibri"/>
        <family val="2"/>
        <scheme val="minor"/>
      </rPr>
      <t>Se logra un avance anual del 50% con 12 pagos de obligaciones contractuales realizadas de las 24 planeadas, implementando estrategias para cumplir con los pagos programados.</t>
    </r>
  </si>
  <si>
    <r>
      <t xml:space="preserve">Justificación Trimestral: </t>
    </r>
    <r>
      <rPr>
        <sz val="12"/>
        <color theme="1"/>
        <rFont val="Calibri"/>
        <family val="2"/>
        <scheme val="minor"/>
      </rPr>
      <t xml:space="preserve">En este trimestre se logró  un avance del 111.84% de  la meta programada, toda vez que contribuyentes que anteriormente pagaban de forma bimestral, optaron este trimestre pagar de forma anual. </t>
    </r>
    <r>
      <rPr>
        <b/>
        <sz val="12"/>
        <color theme="1"/>
        <rFont val="Calibri"/>
        <family val="2"/>
        <scheme val="minor"/>
      </rPr>
      <t xml:space="preserve">
Justificación Anual: </t>
    </r>
    <r>
      <rPr>
        <sz val="12"/>
        <color theme="1"/>
        <rFont val="Calibri"/>
        <family val="2"/>
        <scheme val="minor"/>
      </rPr>
      <t>En este inicio de año se logra un 68.81%  en la recaudación programada anual, todavez a que muchos contribuyentes han cumplido en tiempo y forma con sus contribuciones.</t>
    </r>
  </si>
  <si>
    <r>
      <t>Justificación Trimestral y Anual</t>
    </r>
    <r>
      <rPr>
        <sz val="12"/>
        <color theme="1"/>
        <rFont val="Calibri"/>
        <family val="2"/>
        <scheme val="minor"/>
      </rPr>
      <t>:   En este trimestre, se logra superar la meta programada en un 34.81%, toda vez que parte del presupuesto que se tenía programado para el primer trimestre, fue ejercido a este segundo trimestre.</t>
    </r>
    <r>
      <rPr>
        <b/>
        <sz val="12"/>
        <color theme="1"/>
        <rFont val="Calibri"/>
        <family val="2"/>
        <scheme val="minor"/>
      </rPr>
      <t xml:space="preserve">
</t>
    </r>
  </si>
  <si>
    <r>
      <t>Justificación Trimestral:</t>
    </r>
    <r>
      <rPr>
        <sz val="12"/>
        <color theme="1"/>
        <rFont val="Calibri"/>
        <family val="2"/>
        <scheme val="minor"/>
      </rPr>
      <t xml:space="preserve"> En este trimestre, las 7 playas certificadas, se mantienen sus certificaciones y sus galardones, derivado del contínuo trabajo de limpieza y remoción de la macroalga.  </t>
    </r>
    <r>
      <rPr>
        <b/>
        <sz val="12"/>
        <color theme="1"/>
        <rFont val="Calibri"/>
        <family val="2"/>
        <scheme val="minor"/>
      </rPr>
      <t xml:space="preserve">
Justificación Anual:</t>
    </r>
    <r>
      <rPr>
        <sz val="12"/>
        <color theme="1"/>
        <rFont val="Calibri"/>
        <family val="2"/>
        <scheme val="minor"/>
      </rPr>
      <t xml:space="preserve"> Se logra un 50%  de la meta anual, continuando mantener certificadas las 7 playas designadas.</t>
    </r>
  </si>
  <si>
    <r>
      <t xml:space="preserve">Justificación Trimestral: </t>
    </r>
    <r>
      <rPr>
        <sz val="12"/>
        <color theme="1"/>
        <rFont val="Calibri"/>
        <family val="2"/>
        <scheme val="minor"/>
      </rPr>
      <t xml:space="preserve">En este trimestre, la remoción del sargazo de las playas no llegó con lo programado, en virtud de que la temporada de sargazo para el año 2024 ha sido atípica, Cabe mencionar que al ser un acontecimiento natural el cual depende de muchas variables para su arribo a las playas; durante este trimestre, debido a las corrientes marinas, estas grandes cantidades de sargazo tienen una desviación hacia el norte, siendo el municipio de Benito Juárez en el Estado de Quintana Roo, uno de los municipios menos afectados por este evento natural. sin embargo esta Dirección realizó en todo momento las actividades de limpieza y remoción de la macroalga, manteniendo las playas limpias y 100% libres de sargazo.
</t>
    </r>
    <r>
      <rPr>
        <b/>
        <sz val="12"/>
        <color theme="1"/>
        <rFont val="Calibri"/>
        <family val="2"/>
        <scheme val="minor"/>
      </rPr>
      <t xml:space="preserve">
Justificación Anual: </t>
    </r>
    <r>
      <rPr>
        <sz val="12"/>
        <color theme="1"/>
        <rFont val="Calibri"/>
        <family val="2"/>
        <scheme val="minor"/>
      </rPr>
      <t>Se logra un 29.13% de la meta anual, todavez que el arribo de sargazo ha sido menor a lo programado.</t>
    </r>
  </si>
  <si>
    <r>
      <t>Justificación Trimestral:</t>
    </r>
    <r>
      <rPr>
        <sz val="12"/>
        <color theme="1"/>
        <rFont val="Calibri"/>
        <family val="2"/>
        <scheme val="minor"/>
      </rPr>
      <t xml:space="preserve">  En este trimestre, se supero la meta programada del cribado de playas, todavez a que durante este periodo se realizaron dos auditorías (Blue Flag y Bandera Platino) en las 7 playas públicas certificadas a cargo del Municipio de Benito Juárez. Por lo que se incrementaron los trabajos de cribado, para cumplir con lo requerido por estas auditorías.</t>
    </r>
    <r>
      <rPr>
        <b/>
        <sz val="12"/>
        <color theme="1"/>
        <rFont val="Calibri"/>
        <family val="2"/>
        <scheme val="minor"/>
      </rPr>
      <t xml:space="preserve">
Justificación Anual: </t>
    </r>
    <r>
      <rPr>
        <sz val="12"/>
        <color theme="1"/>
        <rFont val="Calibri"/>
        <family val="2"/>
        <scheme val="minor"/>
      </rPr>
      <t>En lo que va el año se espera cumplir con la meta programada.</t>
    </r>
  </si>
  <si>
    <r>
      <t xml:space="preserve">Justificación Trimestral: </t>
    </r>
    <r>
      <rPr>
        <sz val="12"/>
        <color theme="1"/>
        <rFont val="Calibri"/>
        <family val="2"/>
        <scheme val="minor"/>
      </rPr>
      <t xml:space="preserve">En este trimestre se logra con el objetivo en la limpieza de las playas y remoción de sargazo, y al ser playas etiquetadas ambientales, se ha fomentado una educación ambiental, por lo que la ciudadanía  genera menos desechos, manteniendo playas limpias y 100% libres de sargazo.
</t>
    </r>
    <r>
      <rPr>
        <b/>
        <sz val="12"/>
        <color theme="1"/>
        <rFont val="Calibri"/>
        <family val="2"/>
        <scheme val="minor"/>
      </rPr>
      <t xml:space="preserve">
Justificación Anual: </t>
    </r>
    <r>
      <rPr>
        <sz val="12"/>
        <color theme="1"/>
        <rFont val="Calibri"/>
        <family val="2"/>
        <scheme val="minor"/>
      </rPr>
      <t>En lo que va del año, el arribo de sargazo ha sido menor a lo programado, sin embargo  se mantenien playas limpias y certificadas.</t>
    </r>
  </si>
  <si>
    <r>
      <t xml:space="preserve">
Justificación Trimestral y Anual:</t>
    </r>
    <r>
      <rPr>
        <sz val="12"/>
        <color theme="1"/>
        <rFont val="Calibri"/>
        <family val="2"/>
        <scheme val="minor"/>
      </rPr>
      <t xml:space="preserve">  En este trimestre se logró superar la meta en un 143.42 %  a los distintos operativos programados a los establecimientos esto debido al vencimiento de la prorroga que se les dio a los contribuyentes para que cumplan con sus obligaciones fiscales municipales,  asimismo se logra una meta anual del 22.34% .</t>
    </r>
    <r>
      <rPr>
        <b/>
        <sz val="12"/>
        <color theme="1"/>
        <rFont val="Calibri"/>
        <family val="2"/>
        <scheme val="minor"/>
      </rPr>
      <t xml:space="preserve">
</t>
    </r>
  </si>
  <si>
    <r>
      <t xml:space="preserve">Justificación Trimestral y Anual:  </t>
    </r>
    <r>
      <rPr>
        <sz val="12"/>
        <color theme="1"/>
        <rFont val="Calibri"/>
        <family val="2"/>
        <scheme val="minor"/>
      </rPr>
      <t>Se logró superar la meta en un 294.33% en el número de actas de inspección todavez que finalizo el periodo para la  renovación del refrendo declarativo anual (15 Marzo) se iniciaron operativos para verificar que los establecimientos hayan cumplido con  la obtención de la licencia de funcionamiento 2024.</t>
    </r>
    <r>
      <rPr>
        <b/>
        <sz val="12"/>
        <color theme="1"/>
        <rFont val="Calibri"/>
        <family val="2"/>
        <scheme val="minor"/>
      </rPr>
      <t xml:space="preserve">
</t>
    </r>
  </si>
  <si>
    <r>
      <t xml:space="preserve">Justificación Trimestral y Anual:  </t>
    </r>
    <r>
      <rPr>
        <sz val="12"/>
        <color theme="1"/>
        <rFont val="Calibri"/>
        <family val="2"/>
        <scheme val="minor"/>
      </rPr>
      <t xml:space="preserve">Se realizaron distintos operativos debido a las quejas ingresadas logrando  la meta trimestral en un 89.29% para lo cual fueron atendidas y se dio a concientizar a los contribuyentes para que regularicen sus establecimientos comerciales,  por lo cual se obtuvo un resultado anual del 41.60%  .
</t>
    </r>
  </si>
  <si>
    <r>
      <t xml:space="preserve">Justificación Trimestral: </t>
    </r>
    <r>
      <rPr>
        <sz val="12"/>
        <color theme="1"/>
        <rFont val="Calibri"/>
        <family val="2"/>
        <scheme val="minor"/>
      </rPr>
      <t xml:space="preserve">Durante este periodo, se logra la meta del 101.21%, toda vez que, se  hace del conocimiento a la ciudadanía de los descuentos otorgados en la Jornada de Subsidios  Estímulos Fiscales y Regularización de Trámites "Que lo tuyo... sea tuyo", así como la implementación de lonas en predios baldíos, el cobro coactivo de multas Municipales y Federales,  logrando realizar 36,823 notificaciones, requerimientos, multas municipales y federales de las 36,382 programadas. 
</t>
    </r>
    <r>
      <rPr>
        <b/>
        <sz val="12"/>
        <color theme="1"/>
        <rFont val="Calibri"/>
        <family val="2"/>
        <scheme val="minor"/>
      </rPr>
      <t xml:space="preserve">
Justificación Anual: </t>
    </r>
    <r>
      <rPr>
        <sz val="12"/>
        <color theme="1"/>
        <rFont val="Calibri"/>
        <family val="2"/>
        <scheme val="minor"/>
      </rPr>
      <t xml:space="preserve">Se logra un avance anual del 50.91%, toda vez que, se realizaron estrategias para el combate al rezago de impuesto predial del ejercicio 2023, en relación a las Multas Municipales y Federales se esta en espera de la corrección y/o aclaración por parte de las autoridades infractoras para la emisión del nuevo mandamiento. </t>
    </r>
  </si>
  <si>
    <r>
      <t xml:space="preserve">Justificación Trimestral: </t>
    </r>
    <r>
      <rPr>
        <sz val="12"/>
        <color theme="1"/>
        <rFont val="Calibri"/>
        <family val="2"/>
        <scheme val="minor"/>
      </rPr>
      <t xml:space="preserve">En relación a este trimestre, se logró un 101.32% de la meta establecida, haciendo del conocimiento a la ciudadanía de los descuentos en la Jornada de Subsidios  Estímulos Fiscales y Regularización de Trámites "Que lo tuyo... sea tuyo",  asimismo, se implementó la colocación de lonas en predios baldíos, de esta manera se buscar hacerle llegar al contribuyente de su situación de adeudo de Impuesto Predial. </t>
    </r>
    <r>
      <rPr>
        <b/>
        <sz val="12"/>
        <color theme="1"/>
        <rFont val="Calibri"/>
        <family val="2"/>
        <scheme val="minor"/>
      </rPr>
      <t xml:space="preserve">
Justificación Anual: </t>
    </r>
    <r>
      <rPr>
        <sz val="12"/>
        <color theme="1"/>
        <rFont val="Calibri"/>
        <family val="2"/>
        <scheme val="minor"/>
      </rPr>
      <t>Se logra un avance anual del 50.97%, con 72,531 invitaciones y requerimientos  realizados de las 142,310 programadas, mediante el combate al rezago de impuesto predial.</t>
    </r>
  </si>
  <si>
    <r>
      <t xml:space="preserve">Justificación Trimestral: </t>
    </r>
    <r>
      <rPr>
        <sz val="12"/>
        <color theme="1"/>
        <rFont val="Calibri"/>
        <family val="2"/>
        <scheme val="minor"/>
      </rPr>
      <t xml:space="preserve">En este trimestre se alcanzo el 56.67% de la meta para el cobro de multas, debido a que en la mayoría de las resoluciones remitidas por las autoridades Federales y Municipales , señalan una denominación o razón social diferente que no corresponde con el domicilio o giro del infractor, situación que esta Autoridad se percato durante el transcurso del procedimiento de cobro. Logrando así, el cobro coativo de 51 multas de las 90 programadas.
</t>
    </r>
    <r>
      <rPr>
        <b/>
        <sz val="12"/>
        <color theme="1"/>
        <rFont val="Calibri"/>
        <family val="2"/>
        <scheme val="minor"/>
      </rPr>
      <t xml:space="preserve">
Justificación Anual: </t>
    </r>
    <r>
      <rPr>
        <sz val="12"/>
        <color theme="1"/>
        <rFont val="Calibri"/>
        <family val="2"/>
        <scheme val="minor"/>
      </rPr>
      <t xml:space="preserve"> En relación a las multas remitidas por diversas autoridades para su cobro coactivo mediente Procedimiento Administrativo de Ejecución, se logra un avance anual del 26.44%, por lo que no fue posible cobrarlas, toda vez que, en algunos casos no se localizo al contribuyente y otros acreditaron una razón social diversa a la plasmada en la multa, quedando en espera de la corrección y/o aclaración por parte de las autoridades infractoras para la emisión del nuevo mandamiento. </t>
    </r>
  </si>
  <si>
    <r>
      <t xml:space="preserve">Justificación Trimestral: </t>
    </r>
    <r>
      <rPr>
        <sz val="12"/>
        <color theme="1"/>
        <rFont val="Calibri"/>
        <family val="2"/>
        <scheme val="minor"/>
      </rPr>
      <t xml:space="preserve"> En este trimestre se logró superar la meta en un 4.84%, debido a la oportuna realización de los pagos programados.</t>
    </r>
    <r>
      <rPr>
        <b/>
        <sz val="12"/>
        <color theme="1"/>
        <rFont val="Calibri"/>
        <family val="2"/>
        <scheme val="minor"/>
      </rPr>
      <t xml:space="preserve">
Justificación Anual: </t>
    </r>
    <r>
      <rPr>
        <sz val="12"/>
        <color theme="1"/>
        <rFont val="Calibri"/>
        <family val="2"/>
        <scheme val="minor"/>
      </rPr>
      <t xml:space="preserve"> El avance del  48.85 %  corresponde a un porcentaje óptimo del avance en relación a lo programado. </t>
    </r>
  </si>
  <si>
    <r>
      <t>Justificación Trimestral:</t>
    </r>
    <r>
      <rPr>
        <sz val="12"/>
        <color theme="1"/>
        <rFont val="Calibri"/>
        <family val="2"/>
        <scheme val="minor"/>
      </rPr>
      <t xml:space="preserve">  En este trimestre se logró superar la meta en un 4.86%, debido a la oportuna realización de los pagos programados a proveedores.
</t>
    </r>
    <r>
      <rPr>
        <b/>
        <sz val="12"/>
        <color theme="1"/>
        <rFont val="Calibri"/>
        <family val="2"/>
        <scheme val="minor"/>
      </rPr>
      <t xml:space="preserve">
Justificación Anual: </t>
    </r>
    <r>
      <rPr>
        <sz val="12"/>
        <color theme="1"/>
        <rFont val="Calibri"/>
        <family val="2"/>
        <scheme val="minor"/>
      </rPr>
      <t xml:space="preserve"> El avance del 48.84 % en el segundo trimestre corresponde a un porcentaje óptimo en relación a lo programado. </t>
    </r>
  </si>
  <si>
    <r>
      <t xml:space="preserve">Justificación Trimestral: </t>
    </r>
    <r>
      <rPr>
        <sz val="12"/>
        <color theme="1"/>
        <rFont val="Calibri"/>
        <family val="2"/>
        <scheme val="minor"/>
      </rPr>
      <t>Se obtuvo un cumplimiento del 100% en el pago de nómina, debido a la oportuna realización en los pagos programados.</t>
    </r>
    <r>
      <rPr>
        <b/>
        <sz val="12"/>
        <color theme="1"/>
        <rFont val="Calibri"/>
        <family val="2"/>
        <scheme val="minor"/>
      </rPr>
      <t xml:space="preserve">
Justificación Anual: </t>
    </r>
    <r>
      <rPr>
        <sz val="12"/>
        <color theme="1"/>
        <rFont val="Calibri"/>
        <family val="2"/>
        <scheme val="minor"/>
      </rPr>
      <t>El avance del 51.85 %   corresponde a un porcentaje ideal en relación a lo programado.</t>
    </r>
  </si>
  <si>
    <r>
      <t xml:space="preserve">
Justificación Trimestral y anual: </t>
    </r>
    <r>
      <rPr>
        <sz val="12"/>
        <color theme="1"/>
        <rFont val="Calibri"/>
        <family val="2"/>
        <scheme val="minor"/>
      </rPr>
      <t>Se obtuvo un  cumplimiento de 31 días  de pago, sobre los 120 días establecidos como meta,  al reducir en menor días de lo estipulado, el cual se resalta el buen manejo en los tiempos de pagos de los pasivos.</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 xml:space="preserve">
</t>
    </r>
  </si>
  <si>
    <r>
      <t xml:space="preserve">Justificación Trimestral y Anual: </t>
    </r>
    <r>
      <rPr>
        <sz val="12"/>
        <color theme="1"/>
        <rFont val="Calibri"/>
        <family val="2"/>
        <scheme val="minor"/>
      </rPr>
      <t xml:space="preserve">A la fecha la cuenta pública se encuentra en proceso de cierre. (Fecha aproximada 31-julio-2024), en apego al Artículo 51 de la Ley General de Contabilidad Gubernamental.
</t>
    </r>
    <r>
      <rPr>
        <b/>
        <sz val="12"/>
        <color theme="1"/>
        <rFont val="Calibri"/>
        <family val="2"/>
        <scheme val="minor"/>
      </rPr>
      <t xml:space="preserve">
</t>
    </r>
  </si>
  <si>
    <r>
      <t xml:space="preserve">Justificación Trimestral : </t>
    </r>
    <r>
      <rPr>
        <sz val="12"/>
        <color theme="1"/>
        <rFont val="Calibri"/>
        <family val="2"/>
        <scheme val="minor"/>
      </rPr>
      <t xml:space="preserve">Que, de acuerdo con las jornadas  y programas de descuento del Impuesto Predial,  de su meta proyectada de $102 mdp, tuvo un alcance de $100 mdp y representa un avance del 98% de la meta programada por una adecuada recaudación en las contribuciones tributarias.
</t>
    </r>
    <r>
      <rPr>
        <b/>
        <sz val="12"/>
        <color theme="1"/>
        <rFont val="Calibri"/>
        <family val="2"/>
        <scheme val="minor"/>
      </rPr>
      <t>Justificación Anual:</t>
    </r>
    <r>
      <rPr>
        <sz val="12"/>
        <color theme="1"/>
        <rFont val="Calibri"/>
        <family val="2"/>
        <scheme val="minor"/>
      </rPr>
      <t xml:space="preserve"> Cabe mencionar que la meta anual proyectada es de $971 mdp y se lleva un acumulado de $887 mdp y representa un 91%, como resultado de las jornadas y programas. 
</t>
    </r>
  </si>
  <si>
    <r>
      <t xml:space="preserve">Justificación Trimestral: </t>
    </r>
    <r>
      <rPr>
        <sz val="12"/>
        <color theme="1"/>
        <rFont val="Calibri"/>
        <family val="2"/>
        <scheme val="minor"/>
      </rPr>
      <t>En este trimestre la expedición de licencias de funcionamiento, se tuvo la jornada de refrendo, la meta programada al trimestre es de 6,525, tuvo un alcance de 3,835 que representa un avance del 58%.  Cabe mencionar que, en la gestión de trámites de licencia de funcionamiento, a partir del mes de abril del presente año, opera con el Sistema Cancún Digital, derivado del proceso de cambio, el contribuyente ha tenido un atraso en la conclusión de su trámite, es por ello, que no se llegó a la meta estimada.</t>
    </r>
    <r>
      <rPr>
        <b/>
        <sz val="12"/>
        <color theme="1"/>
        <rFont val="Calibri"/>
        <family val="2"/>
        <scheme val="minor"/>
      </rPr>
      <t xml:space="preserve">
Justificación Anual: </t>
    </r>
    <r>
      <rPr>
        <sz val="12"/>
        <color theme="1"/>
        <rFont val="Calibri"/>
        <family val="2"/>
        <scheme val="minor"/>
      </rPr>
      <t>Respecto al avance anual acumulado se han renovados 14,744 licencias de 19,074 proyectados, representado la meta anual en un 77%.</t>
    </r>
  </si>
  <si>
    <r>
      <t xml:space="preserve">Justificación Trimestral: </t>
    </r>
    <r>
      <rPr>
        <sz val="12"/>
        <color theme="1"/>
        <rFont val="Calibri"/>
        <family val="2"/>
        <scheme val="minor"/>
      </rPr>
      <t>En este trimestre se logra el 100% la meta derivada de las acciones de gobierno de la actual administración bajo el programa ejecutado denominado  “Cancún nos Une” Jornadas de Atención Ciudadana, que a lo largo del año se realizarán en once sedes diferentes para acercar más de 50 trámites y servicios a la ciudadanía, con el fin de facilitar el acceso a soluciones, así como escuchar de primera mano las propuesta de los cancunenses en audiencias públicas. En este sentido la Dirección de Ingresos participa en alineación y apoyo a estas acciones de gobierno, integrando sus jornadas de cobro a las audiencias que tiene establecidas el programa institucional de la Presidenta.</t>
    </r>
    <r>
      <rPr>
        <b/>
        <sz val="12"/>
        <color theme="1"/>
        <rFont val="Calibri"/>
        <family val="2"/>
        <scheme val="minor"/>
      </rPr>
      <t xml:space="preserve">
Justificación Anual: </t>
    </r>
    <r>
      <rPr>
        <sz val="12"/>
        <color theme="1"/>
        <rFont val="Calibri"/>
        <family val="2"/>
        <scheme val="minor"/>
      </rPr>
      <t>Logrando un 50% de avance anual programado, con 2 jornadas de regularización realizados de 4 planeados.</t>
    </r>
  </si>
  <si>
    <t>PERÍODO QUE SE INFORMA: DEL 1 DE ENERO AL 30 DE SEPTIEMBRE 2024.</t>
  </si>
  <si>
    <r>
      <rPr>
        <b/>
        <sz val="12"/>
        <color theme="1"/>
        <rFont val="Calibri"/>
        <family val="2"/>
        <scheme val="minor"/>
      </rPr>
      <t>Meta Trimestral:</t>
    </r>
    <r>
      <rPr>
        <sz val="12"/>
        <color theme="1"/>
        <rFont val="Calibri"/>
        <family val="2"/>
        <scheme val="minor"/>
      </rPr>
      <t xml:space="preserve"> El indicador se modificó con la actualización del PMS 2021-2024.
El índice general de avance en la implementación del modelo PbR-SED mide los avances que el municipio ha logrado alcanzar en la gestión del ciclo presupuestario de planeación, programación, presupuestación, ejercicio y control, seguimiento, evaluación y rendición de cuentas.
</t>
    </r>
    <r>
      <rPr>
        <b/>
        <sz val="12"/>
        <color theme="1"/>
        <rFont val="Calibri"/>
        <family val="2"/>
        <scheme val="minor"/>
      </rPr>
      <t xml:space="preserve">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2024, para</t>
    </r>
    <r>
      <rPr>
        <b/>
        <sz val="12"/>
        <color theme="1"/>
        <rFont val="Calibri"/>
        <family val="2"/>
        <scheme val="minor"/>
      </rPr>
      <t xml:space="preserve"> indicadores NO acumulativos</t>
    </r>
    <r>
      <rPr>
        <sz val="12"/>
        <color theme="1"/>
        <rFont val="Calibri"/>
        <family val="2"/>
        <scheme val="minor"/>
      </rPr>
      <t xml:space="preserve">, se registra en el avance de la meta anual programada, </t>
    </r>
    <r>
      <rPr>
        <b/>
        <sz val="12"/>
        <color theme="1"/>
        <rFont val="Calibri"/>
        <family val="2"/>
        <scheme val="minor"/>
      </rPr>
      <t>el promedio de los porcentajes de cumplimiento alcanzados</t>
    </r>
    <r>
      <rPr>
        <sz val="12"/>
        <color theme="1"/>
        <rFont val="Calibri"/>
        <family val="2"/>
        <scheme val="minor"/>
      </rPr>
      <t xml:space="preserve">. </t>
    </r>
  </si>
  <si>
    <r>
      <rPr>
        <b/>
        <sz val="12"/>
        <color theme="1"/>
        <rFont val="Calibri"/>
        <family val="2"/>
        <scheme val="minor"/>
      </rPr>
      <t>Justificación Trimestral</t>
    </r>
    <r>
      <rPr>
        <sz val="12"/>
        <color theme="1"/>
        <rFont val="Calibri"/>
        <family val="2"/>
        <scheme val="minor"/>
      </rPr>
      <t xml:space="preserve">: La Tesorería Municipal logra el 100% de su meta trimestral al mantener una eficiente coordinación de sus reuniones con las áreas recaudatorias.
</t>
    </r>
    <r>
      <rPr>
        <b/>
        <sz val="12"/>
        <color theme="1"/>
        <rFont val="Calibri"/>
        <family val="2"/>
        <scheme val="minor"/>
      </rPr>
      <t xml:space="preserve">
Justificación Anual:</t>
    </r>
    <r>
      <rPr>
        <sz val="12"/>
        <color theme="1"/>
        <rFont val="Calibri"/>
        <family val="2"/>
        <scheme val="minor"/>
      </rPr>
      <t xml:space="preserve"> Logrando un avance anual del 75% con 36 acciones realizadas de las 48  planeadas, implementando estrategias y jornadas  de recaudación para cumplir con los objetivos programados.</t>
    </r>
  </si>
  <si>
    <r>
      <rPr>
        <b/>
        <sz val="12"/>
        <color theme="1"/>
        <rFont val="Calibri"/>
        <family val="2"/>
        <scheme val="minor"/>
      </rPr>
      <t>Justificación Trimestral</t>
    </r>
    <r>
      <rPr>
        <sz val="12"/>
        <color theme="1"/>
        <rFont val="Calibri"/>
        <family val="2"/>
        <scheme val="minor"/>
      </rPr>
      <t xml:space="preserve">: La Tesorería Municipal logra el 100% de su meta trimestral al mantener reuniones con sus áreas ejecutorias para un eficaz manejo del gasto público.
</t>
    </r>
    <r>
      <rPr>
        <b/>
        <sz val="12"/>
        <color theme="1"/>
        <rFont val="Calibri"/>
        <family val="2"/>
        <scheme val="minor"/>
      </rPr>
      <t xml:space="preserve">
Justificación Anual:</t>
    </r>
    <r>
      <rPr>
        <sz val="12"/>
        <color theme="1"/>
        <rFont val="Calibri"/>
        <family val="2"/>
        <scheme val="minor"/>
      </rPr>
      <t xml:space="preserve"> Logrando un avance anual del 75% con 36 acciones realizadas de las 48  planeadas, permitiendo cumplir con sus compromisos que la población demanda.</t>
    </r>
  </si>
  <si>
    <r>
      <t xml:space="preserve">Justificación Trimestral: </t>
    </r>
    <r>
      <rPr>
        <sz val="12"/>
        <color theme="1"/>
        <rFont val="Calibri"/>
        <family val="2"/>
        <scheme val="minor"/>
      </rPr>
      <t>Se alcanzó un  99.71% de la meta programada en los servicios catastrales solicitados por los contribuyentes lo que permite actualizar los valores catastrales programados.</t>
    </r>
    <r>
      <rPr>
        <b/>
        <sz val="12"/>
        <color theme="1"/>
        <rFont val="Calibri"/>
        <family val="2"/>
        <scheme val="minor"/>
      </rPr>
      <t xml:space="preserve">
Justificación Anual: </t>
    </r>
    <r>
      <rPr>
        <sz val="12"/>
        <color theme="1"/>
        <rFont val="Calibri"/>
        <family val="2"/>
        <scheme val="minor"/>
      </rPr>
      <t>Logrando un 74.04% de la meta anual programada.</t>
    </r>
  </si>
  <si>
    <r>
      <t xml:space="preserve">Justificación Trimestral:  </t>
    </r>
    <r>
      <rPr>
        <sz val="12"/>
        <color theme="1"/>
        <rFont val="Calibri"/>
        <family val="2"/>
        <scheme val="minor"/>
      </rPr>
      <t>Se alcanzó un  99% de la meta programada en los servicios catastrales solicitados por los contribuyentes,  todavez que con la incorporación de dos camionetas nuevas en las brigadas de trabajo,  continuando con las brigadas de revisión y verificación.</t>
    </r>
    <r>
      <rPr>
        <b/>
        <sz val="12"/>
        <color theme="1"/>
        <rFont val="Calibri"/>
        <family val="2"/>
        <scheme val="minor"/>
      </rPr>
      <t xml:space="preserve">
Justificación Anual:</t>
    </r>
    <r>
      <rPr>
        <sz val="12"/>
        <color theme="1"/>
        <rFont val="Calibri"/>
        <family val="2"/>
        <scheme val="minor"/>
      </rPr>
      <t xml:space="preserve"> Logrando un 65.72% de la meta anual programada.</t>
    </r>
  </si>
  <si>
    <r>
      <t xml:space="preserve">Justificación Trimestral: </t>
    </r>
    <r>
      <rPr>
        <sz val="12"/>
        <color theme="1"/>
        <rFont val="Calibri"/>
        <family val="2"/>
        <scheme val="minor"/>
      </rPr>
      <t xml:space="preserve">Se alcanzó el  98.33% de la meta programada en los servicios catastrales solicitados por los contribuyentes. 
Es de mencionar que esta Dirección ofrece sus trámites y servicios de acuerdo a la demanda por parte de los contribuyentes.
</t>
    </r>
    <r>
      <rPr>
        <b/>
        <sz val="12"/>
        <color theme="1"/>
        <rFont val="Calibri"/>
        <family val="2"/>
        <scheme val="minor"/>
      </rPr>
      <t xml:space="preserve">
Justificación Anual: </t>
    </r>
    <r>
      <rPr>
        <sz val="12"/>
        <color theme="1"/>
        <rFont val="Calibri"/>
        <family val="2"/>
        <scheme val="minor"/>
      </rPr>
      <t>Logrando un 72.38% de la meta anual programada.</t>
    </r>
  </si>
  <si>
    <r>
      <t xml:space="preserve">Justificación Trimestral: </t>
    </r>
    <r>
      <rPr>
        <sz val="12"/>
        <color theme="1"/>
        <rFont val="Calibri"/>
        <family val="2"/>
        <scheme val="minor"/>
      </rPr>
      <t>Se logra el objetivo trimestral  en un 100%  al realizarse operativos en los 8 sectores de la ciudad  verificando que se cumpla con el reglamento de comercio en vía pública, asimismo retirando nuevos comecios informarles invitándolos a regularizar sus permisos.</t>
    </r>
    <r>
      <rPr>
        <b/>
        <sz val="12"/>
        <color theme="1"/>
        <rFont val="Calibri"/>
        <family val="2"/>
        <scheme val="minor"/>
      </rPr>
      <t xml:space="preserve">
Justificación Anual:</t>
    </r>
    <r>
      <rPr>
        <sz val="12"/>
        <color theme="1"/>
        <rFont val="Calibri"/>
        <family val="2"/>
        <scheme val="minor"/>
      </rPr>
      <t xml:space="preserve"> Logrando un 76.67% de la meta anual en operativos oportunos programados.</t>
    </r>
  </si>
  <si>
    <r>
      <t xml:space="preserve">Justificación Trimestral: </t>
    </r>
    <r>
      <rPr>
        <sz val="12"/>
        <color theme="1"/>
        <rFont val="Calibri"/>
        <family val="2"/>
        <scheme val="minor"/>
      </rPr>
      <t xml:space="preserve">Se logra superar la meta en un 42.67% en verificaciones oportunas, al realizar actas de verificación a  nuevos comerciantes informales en zonas restringidas como poligono sur, zona huayacan, puerto juarez, asimismo  se les hace  entrega de actas invitándolos a acudir a la dirección de comercio a regularizarse.
</t>
    </r>
    <r>
      <rPr>
        <b/>
        <sz val="12"/>
        <color theme="1"/>
        <rFont val="Calibri"/>
        <family val="2"/>
        <scheme val="minor"/>
      </rPr>
      <t xml:space="preserve">
Justificación Anual: </t>
    </r>
    <r>
      <rPr>
        <sz val="12"/>
        <color theme="1"/>
        <rFont val="Calibri"/>
        <family val="2"/>
        <scheme val="minor"/>
      </rPr>
      <t>Logrando un 89% de la meta anual programada en verificaciones oportunas.</t>
    </r>
  </si>
  <si>
    <r>
      <t xml:space="preserve">Justificación Trimestral: </t>
    </r>
    <r>
      <rPr>
        <sz val="12"/>
        <color theme="1"/>
        <rFont val="Calibri"/>
        <family val="2"/>
        <scheme val="minor"/>
      </rPr>
      <t xml:space="preserve">Se logró rebasar  la meta en un 138.89%  en relación al seguimiento oportuno de respuesta en atender quejas ciudadanas en tiempo y forma, esto debido al incremento a que comerciantes no cumplen con reglamento de la Dirección de Comercio en Vía Pública, lo cual se retiran a los comerciantes y se les invita a realizar su proceso de trámite.
</t>
    </r>
    <r>
      <rPr>
        <b/>
        <sz val="12"/>
        <color theme="1"/>
        <rFont val="Calibri"/>
        <family val="2"/>
        <scheme val="minor"/>
      </rPr>
      <t xml:space="preserve">
Justificación Anual: </t>
    </r>
    <r>
      <rPr>
        <sz val="12"/>
        <color theme="1"/>
        <rFont val="Calibri"/>
        <family val="2"/>
        <scheme val="minor"/>
      </rPr>
      <t>Logrando un 132.64% de la meta anual programada al seguimiento oportuno de respuesta en atender las quejas en tiempo y forma.</t>
    </r>
  </si>
  <si>
    <r>
      <t>C. 1.3.1.1.4</t>
    </r>
    <r>
      <rPr>
        <sz val="12"/>
        <color theme="1"/>
        <rFont val="Calibri"/>
        <family val="2"/>
        <scheme val="minor"/>
      </rPr>
      <t xml:space="preserve"> Cuenta Pública del Municipio de Benito Juárez Compilada e Integrada para envío a la Auditoría Superior del Estado.</t>
    </r>
  </si>
  <si>
    <r>
      <t xml:space="preserve">Justificación Trimestral: </t>
    </r>
    <r>
      <rPr>
        <sz val="12"/>
        <color theme="1"/>
        <rFont val="Calibri"/>
        <family val="2"/>
        <scheme val="minor"/>
      </rPr>
      <t xml:space="preserve">La Dirección de Contabilidad mantiene el compromiso de trabajar en coordinación con todas las dependencias del Municipio para dar cumplimiento de manera efectiva a la compilación e integración de la cuenta pública y poder realizar el envío a la Auditoría Superior.
</t>
    </r>
    <r>
      <rPr>
        <b/>
        <sz val="12"/>
        <color theme="1"/>
        <rFont val="Calibri"/>
        <family val="2"/>
        <scheme val="minor"/>
      </rPr>
      <t xml:space="preserve">
Justificación Anual:  </t>
    </r>
    <r>
      <rPr>
        <sz val="12"/>
        <color theme="1"/>
        <rFont val="Calibri"/>
        <family val="2"/>
        <scheme val="minor"/>
      </rPr>
      <t xml:space="preserve"> Logrando un avance del 75% anual, acorde a lo correspondiente y cumplimiento con los plazos aprobados.</t>
    </r>
  </si>
  <si>
    <r>
      <t>Justificación Trimestral:</t>
    </r>
    <r>
      <rPr>
        <sz val="12"/>
        <color theme="1"/>
        <rFont val="Calibri"/>
        <family val="2"/>
        <scheme val="minor"/>
      </rPr>
      <t xml:space="preserve">  La Dirección de Contabilidad logró el 100% de su meta trimestral al cumplir con los tiempos indicados para la publicación de los informes financieros de acuerdo a lo estipulado en la Ley General de Contabilidad Gubernamental.</t>
    </r>
    <r>
      <rPr>
        <b/>
        <sz val="12"/>
        <color theme="1"/>
        <rFont val="Calibri"/>
        <family val="2"/>
        <scheme val="minor"/>
      </rPr>
      <t xml:space="preserve">
Justificación Anual: </t>
    </r>
    <r>
      <rPr>
        <sz val="12"/>
        <color theme="1"/>
        <rFont val="Calibri"/>
        <family val="2"/>
        <scheme val="minor"/>
      </rPr>
      <t>Logrando un avance del 75% al realizar las acciones inmediatas con eficiencia.</t>
    </r>
  </si>
  <si>
    <r>
      <t xml:space="preserve">Justificación Trimestral: </t>
    </r>
    <r>
      <rPr>
        <sz val="12"/>
        <color theme="1"/>
        <rFont val="Calibri"/>
        <family val="2"/>
        <scheme val="minor"/>
      </rPr>
      <t xml:space="preserve"> La Dirección de Contabilidad logró el 100% de su meta trimestral en las actividades internas y en coordinación con las demás dependencias para la emisión oportuna de los Estados Financieros para rendir informes en Avance de Gestion.
</t>
    </r>
    <r>
      <rPr>
        <b/>
        <sz val="12"/>
        <color theme="1"/>
        <rFont val="Calibri"/>
        <family val="2"/>
        <scheme val="minor"/>
      </rPr>
      <t xml:space="preserve">
Justificación Anual:  </t>
    </r>
    <r>
      <rPr>
        <sz val="12"/>
        <color theme="1"/>
        <rFont val="Calibri"/>
        <family val="2"/>
        <scheme val="minor"/>
      </rPr>
      <t>Logrando un avance del 75% al tomar acciones con la solicitud de información anticipada y coordinación eficiente.</t>
    </r>
  </si>
  <si>
    <r>
      <t xml:space="preserve">Justificación Trimestral: </t>
    </r>
    <r>
      <rPr>
        <sz val="12"/>
        <color theme="1"/>
        <rFont val="Calibri"/>
        <family val="2"/>
        <scheme val="minor"/>
      </rPr>
      <t xml:space="preserve">  La Dirección de Contabilidad logró el 100% de su meta trimestral al realizar acciones de coordinación con las diferentes áreas ejecutoras, remitiendo toda la documentación comprobatoria con base en sus registros contables, cumpliendo así, con la integración de la glosa de la Cuentra Pública, de conformidad con lo establecido en el "Acuerdo que contiene los Lineamientos para la Integración, Recepción y Entrega de la Cuenta Pública de las Entidades Fiscalizables ante la Auditoría Superior del Estado de  Quintana Roo".</t>
    </r>
    <r>
      <rPr>
        <b/>
        <sz val="12"/>
        <color theme="1"/>
        <rFont val="Calibri"/>
        <family val="2"/>
        <scheme val="minor"/>
      </rPr>
      <t xml:space="preserve">
Justificación Anual:  </t>
    </r>
    <r>
      <rPr>
        <sz val="12"/>
        <color theme="1"/>
        <rFont val="Calibri"/>
        <family val="2"/>
        <scheme val="minor"/>
      </rPr>
      <t>Logrando un avance anual del 75% al realizar las acciones de coordinación eficientemente.</t>
    </r>
  </si>
  <si>
    <r>
      <t>Justificación Trimestral y Anual:</t>
    </r>
    <r>
      <rPr>
        <sz val="12"/>
        <color theme="1"/>
        <rFont val="Calibri"/>
        <family val="2"/>
        <scheme val="minor"/>
      </rPr>
      <t xml:space="preserve"> Se informan datos preliminares por cierre de Administración. La Dirección Financiera en coordinación con la Dirección de Contabilidad, entregará el Informe de Avance de la Gestión Financiera del tercer trimestre de 2024 a la Auditoría Superior del Estado el 16 de octubre de 2024, en apego al Artículo 51 de la Ley General de Contabilidad Gubernamental.
</t>
    </r>
  </si>
  <si>
    <r>
      <t>A. 1.3.1.1.5.1</t>
    </r>
    <r>
      <rPr>
        <sz val="12"/>
        <color theme="1"/>
        <rFont val="Calibri"/>
        <family val="2"/>
        <scheme val="minor"/>
      </rPr>
      <t xml:space="preserve">  Fortalecimiento de la Hacienda Pública Municipal.</t>
    </r>
  </si>
  <si>
    <r>
      <t>Justificación Trimestral y Anual:</t>
    </r>
    <r>
      <rPr>
        <sz val="12"/>
        <color theme="1"/>
        <rFont val="Calibri"/>
        <family val="2"/>
        <scheme val="minor"/>
      </rPr>
      <t xml:space="preserve"> Se cumple con la meta trimestral, al respecto se informa que el pasado 26 de septiembre la Calificadora de Valores Fitch Ratings subió la calificación emisor a ‘AA(mex)’ desde ‘A+(mex)’ con perspectiva Estable del Municipio de Benito Juárez.</t>
    </r>
    <r>
      <rPr>
        <b/>
        <sz val="12"/>
        <color theme="1"/>
        <rFont val="Calibri"/>
        <family val="2"/>
        <scheme val="minor"/>
      </rPr>
      <t xml:space="preserve">
</t>
    </r>
  </si>
  <si>
    <r>
      <t>A. 1.3.1.1.5.2   I</t>
    </r>
    <r>
      <rPr>
        <sz val="12"/>
        <color theme="1"/>
        <rFont val="Calibri"/>
        <family val="2"/>
        <scheme val="minor"/>
      </rPr>
      <t>ntegración responsable de los recursos municipales de las proyecciones presentadas por las Unidades Administrativas.</t>
    </r>
  </si>
  <si>
    <r>
      <t xml:space="preserve">PAPE:  </t>
    </r>
    <r>
      <rPr>
        <sz val="12"/>
        <color theme="1"/>
        <rFont val="Calibri"/>
        <family val="2"/>
        <scheme val="minor"/>
      </rPr>
      <t xml:space="preserve"> Porcentaje de Anteproyectos de Presupuesto de Egresos de los PPA presentados por las Dependencias y entidades municipales.
</t>
    </r>
  </si>
  <si>
    <r>
      <t>A. 1.3.1.1.5.3</t>
    </r>
    <r>
      <rPr>
        <sz val="12"/>
        <color theme="1"/>
        <rFont val="Calibri"/>
        <family val="2"/>
        <scheme val="minor"/>
      </rPr>
      <t xml:space="preserve"> Cumplimiento de pago de Deuda Pública.</t>
    </r>
  </si>
  <si>
    <r>
      <t xml:space="preserve">Justificación Trimestral: </t>
    </r>
    <r>
      <rPr>
        <sz val="12"/>
        <color theme="1"/>
        <rFont val="Calibri"/>
        <family val="2"/>
        <scheme val="minor"/>
      </rPr>
      <t xml:space="preserve">La Dirección Financiera logra el 100% de su meta trimestral al mantener un entorno económico estable. </t>
    </r>
    <r>
      <rPr>
        <b/>
        <sz val="12"/>
        <color theme="1"/>
        <rFont val="Calibri"/>
        <family val="2"/>
        <scheme val="minor"/>
      </rPr>
      <t xml:space="preserve">
Justificación Anual:  </t>
    </r>
    <r>
      <rPr>
        <sz val="12"/>
        <color theme="1"/>
        <rFont val="Calibri"/>
        <family val="2"/>
        <scheme val="minor"/>
      </rPr>
      <t>Se logra un avance anual del 75% con 18 pagos de obligaciones contractuales realizadas de las 24 planeadas, implementando estrategias para cumplir con los pagos programados.</t>
    </r>
  </si>
  <si>
    <r>
      <t xml:space="preserve">Justificación Trimestral: </t>
    </r>
    <r>
      <rPr>
        <sz val="12"/>
        <color theme="1"/>
        <rFont val="Calibri"/>
        <family val="2"/>
        <scheme val="minor"/>
      </rPr>
      <t>En este trimestre se logró  un avance del 111.17% de  la meta programada, toda vez que algunos contribuyentes efectuaron el pago de sus bimestres de forma adelantada.</t>
    </r>
    <r>
      <rPr>
        <b/>
        <sz val="12"/>
        <color theme="1"/>
        <rFont val="Calibri"/>
        <family val="2"/>
        <scheme val="minor"/>
      </rPr>
      <t xml:space="preserve">
Justificación Anual: </t>
    </r>
    <r>
      <rPr>
        <sz val="12"/>
        <color theme="1"/>
        <rFont val="Calibri"/>
        <family val="2"/>
        <scheme val="minor"/>
      </rPr>
      <t>En este inicio de año se logra un 92.61%  en la recaudación programada anual, todavez a que muchos contribuyentes han cumplido en tiempo y forma con sus contribuciones.</t>
    </r>
  </si>
  <si>
    <r>
      <t>Justificación Trimestral y Anual</t>
    </r>
    <r>
      <rPr>
        <sz val="12"/>
        <color theme="1"/>
        <rFont val="Calibri"/>
        <family val="2"/>
        <scheme val="minor"/>
      </rPr>
      <t>:   Se informa que la cuenta pública se encuentra en proceso de entrega de informes por cierre de la Administración Pública 2021-2024, toda vez que la Dirección Financiera en coordinación con la Dirección de Contabilidad, entregará el Informe de Avance de la Gestión Financiera del tercer trimestre de 2024 a la Auditoría Superior del Estado el 16 de octubre de 2024, en apego al Artículo 51 de la Ley General de Contabilidad Gubernamental.</t>
    </r>
    <r>
      <rPr>
        <b/>
        <sz val="12"/>
        <color theme="1"/>
        <rFont val="Calibri"/>
        <family val="2"/>
        <scheme val="minor"/>
      </rPr>
      <t xml:space="preserve">
</t>
    </r>
  </si>
  <si>
    <r>
      <t>Justificación Trimestral:</t>
    </r>
    <r>
      <rPr>
        <sz val="12"/>
        <color theme="1"/>
        <rFont val="Calibri"/>
        <family val="2"/>
        <scheme val="minor"/>
      </rPr>
      <t xml:space="preserve"> En este trimestre, las 7 playas certificadas, se mantienen sus certificaciones y sus galardones, derivado del contínuo trabajo de limpieza y remoción de la macroalga.  </t>
    </r>
    <r>
      <rPr>
        <b/>
        <sz val="12"/>
        <color theme="1"/>
        <rFont val="Calibri"/>
        <family val="2"/>
        <scheme val="minor"/>
      </rPr>
      <t xml:space="preserve">
Justificación Anual:</t>
    </r>
    <r>
      <rPr>
        <sz val="12"/>
        <color theme="1"/>
        <rFont val="Calibri"/>
        <family val="2"/>
        <scheme val="minor"/>
      </rPr>
      <t xml:space="preserve"> Se logra un 75%  de la meta anual, continuando mantener certificadas las 7 playas designadas.</t>
    </r>
  </si>
  <si>
    <r>
      <t xml:space="preserve">Justificación Trimestral: </t>
    </r>
    <r>
      <rPr>
        <sz val="12"/>
        <color theme="1"/>
        <rFont val="Calibri"/>
        <family val="2"/>
        <scheme val="minor"/>
      </rPr>
      <t xml:space="preserve">En este trimestre, el retiro y traslado de sargazo de las playas no llegó con lo programado, en virtud de que la temporada de sargazo para el año 2024 ha sido atípica, Cabe mencionar que al ser un acontecimiento natural el cual depende de muchas variables para su arribo a las playas; durante este trimestre, debido a las corrientes marinas, estas grandes cantidades de sargazo tienen una desviación hacia el norte, siendo el municipio de Benito Juárez en el Estado de Quintana Roo, uno de los municipios menos afectados por este evento natural. sin embargo esta Dirección continúa realizando en todo momento las actividades de limpieza y remoción de la macroalga, manteniendo las playas limpias y 100% libres de sargazo.
</t>
    </r>
    <r>
      <rPr>
        <b/>
        <sz val="12"/>
        <color theme="1"/>
        <rFont val="Calibri"/>
        <family val="2"/>
        <scheme val="minor"/>
      </rPr>
      <t xml:space="preserve">
Justificación Anual: </t>
    </r>
    <r>
      <rPr>
        <sz val="12"/>
        <color theme="1"/>
        <rFont val="Calibri"/>
        <family val="2"/>
        <scheme val="minor"/>
      </rPr>
      <t xml:space="preserve"> Se logra un 41.93% de la meta anual, todavez que el arribo de sargazo ha sido menor a lo programado.</t>
    </r>
  </si>
  <si>
    <r>
      <t xml:space="preserve">Justificación Trimestral: </t>
    </r>
    <r>
      <rPr>
        <sz val="12"/>
        <color theme="1"/>
        <rFont val="Calibri"/>
        <family val="2"/>
        <scheme val="minor"/>
      </rPr>
      <t xml:space="preserve">En este trimestre, la remoción del sargazo de las playas no llegó con lo programado, en virtud de que la temporada de sargazo para el año 2024 ha sido atípica, Cabe mencionar que al ser un acontecimiento natural el cual depende de muchas variables para su arribo a las playas; durante este trimestre, debido a las corrientes marinas, estas grandes cantidades de sargazo tienen una desviación hacia el norte, siendo el municipio de Benito Juárez en el Estado de Quintana Roo, uno de los municipios menos afectados por este evento natural. sin embargo esta Dirección continúa realizando en todo momento las actividades de limpieza y remoción de la macroalga, manteniendo las playas limpias y 100% libres de sargazo.
</t>
    </r>
    <r>
      <rPr>
        <b/>
        <sz val="12"/>
        <color theme="1"/>
        <rFont val="Calibri"/>
        <family val="2"/>
        <scheme val="minor"/>
      </rPr>
      <t xml:space="preserve">
Justificación Anual: </t>
    </r>
    <r>
      <rPr>
        <sz val="12"/>
        <color theme="1"/>
        <rFont val="Calibri"/>
        <family val="2"/>
        <scheme val="minor"/>
      </rPr>
      <t>Se logra un 41.93% de la meta anual, todavez que el arribo de sargazo ha sido menor a lo programado.</t>
    </r>
  </si>
  <si>
    <r>
      <t>Justificación Trimestral:</t>
    </r>
    <r>
      <rPr>
        <sz val="12"/>
        <color theme="1"/>
        <rFont val="Calibri"/>
        <family val="2"/>
        <scheme val="minor"/>
      </rPr>
      <t xml:space="preserve"> En este trimestre, se rebaso el 78.74% de la meta programada de cribado de arena en las playas, toda vez que en el mes de julio impactó en el estado, Huracán "Beryl" y en el mes de septiembre el paso de la Tormenta "Helen" los cuales debido al alto oleaje trajeron muchos residuos de todo tipo, que quedaron inmersos en los arenales, razón por la cual los trabajos de cribado se incrementaron de manera considerada en los arenales manteniendo playas limpias.
</t>
    </r>
    <r>
      <rPr>
        <b/>
        <sz val="12"/>
        <color theme="1"/>
        <rFont val="Calibri"/>
        <family val="2"/>
        <scheme val="minor"/>
      </rPr>
      <t xml:space="preserve">
Justificación Anual: </t>
    </r>
    <r>
      <rPr>
        <sz val="12"/>
        <color theme="1"/>
        <rFont val="Calibri"/>
        <family val="2"/>
        <scheme val="minor"/>
      </rPr>
      <t>En lo que resta del año se espera cumplir con la meta programada</t>
    </r>
  </si>
  <si>
    <r>
      <t xml:space="preserve">Justificación Trimestral: </t>
    </r>
    <r>
      <rPr>
        <sz val="12"/>
        <color theme="1"/>
        <rFont val="Calibri"/>
        <family val="2"/>
        <scheme val="minor"/>
      </rPr>
      <t xml:space="preserve">En este trimestre se logra con el objetivo en la limpieza de las playas y remoción de sargazo, y al ser playas etiquetadas ambientales, se ha fomentado una educación ambiental, por lo que la ciudadanía  genera menos desechos, manteniendo playas limpias.
</t>
    </r>
    <r>
      <rPr>
        <b/>
        <sz val="12"/>
        <color theme="1"/>
        <rFont val="Calibri"/>
        <family val="2"/>
        <scheme val="minor"/>
      </rPr>
      <t xml:space="preserve">
Justificación Anual: </t>
    </r>
    <r>
      <rPr>
        <sz val="12"/>
        <color theme="1"/>
        <rFont val="Calibri"/>
        <family val="2"/>
        <scheme val="minor"/>
      </rPr>
      <t>En lo que va del año, el arribo de sargazo ha sido menor a lo programado, sin embargo  se mantenien playas limpias y certificadas.</t>
    </r>
  </si>
  <si>
    <r>
      <t xml:space="preserve">
Justificación Trimestral y Anual:</t>
    </r>
    <r>
      <rPr>
        <sz val="12"/>
        <color theme="1"/>
        <rFont val="Calibri"/>
        <family val="2"/>
        <scheme val="minor"/>
      </rPr>
      <t xml:space="preserve">  En este trimestre se logró de la meta en un 91.88 %  dando continuidad a los distintos operativos programados a los establecimientos esto debido al vencimiento de la prorroga que se les dio a los contribuyentes para que cumplan con sus obligaciones fiscales municipales,  asimismo se logra una meta anual del 59.09% .</t>
    </r>
    <r>
      <rPr>
        <b/>
        <sz val="12"/>
        <color theme="1"/>
        <rFont val="Calibri"/>
        <family val="2"/>
        <scheme val="minor"/>
      </rPr>
      <t xml:space="preserve">
</t>
    </r>
  </si>
  <si>
    <r>
      <t xml:space="preserve">Justificación Trimestral y Anual:  </t>
    </r>
    <r>
      <rPr>
        <sz val="12"/>
        <color theme="1"/>
        <rFont val="Calibri"/>
        <family val="2"/>
        <scheme val="minor"/>
      </rPr>
      <t>Se logró superar la meta en un 180.32% en el número de actas de inspección todavez que finalizo el periodo para la  renovación del refrendo declarativo anual (15 Marzo) dando continuidad a los operativos para verificar que los establecimientos hayan cumplido con  la obtención de la licencia de funcionamiento 2024.</t>
    </r>
    <r>
      <rPr>
        <b/>
        <sz val="12"/>
        <color theme="1"/>
        <rFont val="Calibri"/>
        <family val="2"/>
        <scheme val="minor"/>
      </rPr>
      <t xml:space="preserve">
</t>
    </r>
  </si>
  <si>
    <r>
      <t xml:space="preserve">Justificación Trimestral y Anual:  </t>
    </r>
    <r>
      <rPr>
        <sz val="12"/>
        <color theme="1"/>
        <rFont val="Calibri"/>
        <family val="2"/>
        <scheme val="minor"/>
      </rPr>
      <t xml:space="preserve">Se realizaron distintos operativos debido a las quejas ingresadas logrando  la meta trimestral en un 97.06% para lo cual fueron atendidas y se dio a concientizar a los contribuyentes para que regularicen sus establecimientos comerciales,  por lo cual se obtuvo un resultado anual del 68%  .
</t>
    </r>
  </si>
  <si>
    <r>
      <t xml:space="preserve">Justificación Trimestral: </t>
    </r>
    <r>
      <rPr>
        <sz val="12"/>
        <color theme="1"/>
        <rFont val="Calibri"/>
        <family val="2"/>
        <scheme val="minor"/>
      </rPr>
      <t xml:space="preserve">Durante este periodo, se logra un 61.61% la meta programada, toda vez que, se  hace del conocimiento a la ciudadanía de los descuentos otorgados en la Jornada de Subsidios  Estímulos Fiscales y Regularización de Trámites "Que lo tuyo... sea tuyo", se continúa con la colocación de lonas en predios baldíos a fin de hacerle llegar al contribuyente de su situación de adeudo de Impuesto Predial. En relación a las Multas Municipales y Federales No Fiscales no se logra la meta, toda vez que,  no hubo multas remitidas por las dependencias Federales y las Municipales fueron notificadas de origen por estrados. Logrando realizar 19,613 notificaciones, requerimientos, multas municipales y federales de las 31,833 programadas. 
</t>
    </r>
    <r>
      <rPr>
        <b/>
        <sz val="12"/>
        <color theme="1"/>
        <rFont val="Calibri"/>
        <family val="2"/>
        <scheme val="minor"/>
      </rPr>
      <t xml:space="preserve">
Justificación Anual: </t>
    </r>
    <r>
      <rPr>
        <sz val="12"/>
        <color theme="1"/>
        <rFont val="Calibri"/>
        <family val="2"/>
        <scheme val="minor"/>
      </rPr>
      <t>Se logra un avance anual del 64.66%, toda vez que, se continuó con la colocación de lonas, invitaciones y requerimientos en diferentes zonas geograficas de la ciudad a fin de abatir el rezago de impuesto predial para los ejercicios 2023 y 2024; en relación a las Multas Municipales y Federales no se tuvo el avance esperado, toda vez que, la mayoría de las Multas Municipales fueron notificadas por estrados y las dependencias federales no emitieron Multas Federales.</t>
    </r>
  </si>
  <si>
    <r>
      <t xml:space="preserve">Justificación Trimestral: </t>
    </r>
    <r>
      <rPr>
        <sz val="12"/>
        <color theme="1"/>
        <rFont val="Calibri"/>
        <family val="2"/>
        <scheme val="minor"/>
      </rPr>
      <t xml:space="preserve">En relación a este trimestre, se logra el 61% de la meta programada, ya que se enfocó más en la realización de requerimientos de documentos, datos e informes en las zonas 6011, 6012, 6013, 6014, 6015, 6016, 6017, 6018 y 6021, asimismo cabe destacar que este procedimiento conlleva mayor tiempo y esfuerzo para su correcta elaboración, de igual manera se continuó con la colocación de lonas en predios baldíos. Logrando así realizar 19,556 requerimientos e invitaciones de pago de las 31,758 programadas. </t>
    </r>
    <r>
      <rPr>
        <b/>
        <sz val="12"/>
        <color theme="1"/>
        <rFont val="Calibri"/>
        <family val="2"/>
        <scheme val="minor"/>
      </rPr>
      <t xml:space="preserve">
Justificación Anual: </t>
    </r>
    <r>
      <rPr>
        <sz val="12"/>
        <color theme="1"/>
        <rFont val="Calibri"/>
        <family val="2"/>
        <scheme val="minor"/>
      </rPr>
      <t>Se logra un avance anual del 64.71%, con 92,087 invitaciones y requerimientos,     realizados de las 142,310 programadas, se continuó con la colocación de lonas a fin de abatir el rezago de Impuesto Predial de los ejercicio 2023 y 2024.</t>
    </r>
  </si>
  <si>
    <r>
      <t xml:space="preserve">Justificación Trimestral: </t>
    </r>
    <r>
      <rPr>
        <sz val="12"/>
        <color theme="1"/>
        <rFont val="Calibri"/>
        <family val="2"/>
        <scheme val="minor"/>
      </rPr>
      <t xml:space="preserve">En este trimestre se alcanzo el 76% de la meta para el cobro de multas, debido a que no hubo multas remitidas para el cobro por parte de autoridades federales y toda vez, que las multas municipales remitidas para cobro fueron notificadas de origen por estrados, aunado a que fueron menos que en trimestres anteriores, lo que no permitió el cumplimiento de la meta trimestral.  Logrando así, el cobro coativo de 57 multas de las 75 programadas.
</t>
    </r>
    <r>
      <rPr>
        <b/>
        <sz val="12"/>
        <color theme="1"/>
        <rFont val="Calibri"/>
        <family val="2"/>
        <scheme val="minor"/>
      </rPr>
      <t xml:space="preserve">
Justificación Anual: </t>
    </r>
    <r>
      <rPr>
        <sz val="12"/>
        <color theme="1"/>
        <rFont val="Calibri"/>
        <family val="2"/>
        <scheme val="minor"/>
      </rPr>
      <t xml:space="preserve"> En relación a las multas proporcionadas por diversas autoridades para su cobro coactivo mediante Procedimiento Administrativo de Ejecución, se tuvo como resultado una meta anual del 43.77%, debido a que la mayoría de las multas municipales requeridas para cobro fueron notificados de origen por estrados, por lo que no fue posible ubicar su domicilio para su cobro, aunado a que no hubo remisión de multas federales por parte de las dependencias. Logrando asi, el cobro de 144 multas de las 329 programadas anualmente. </t>
    </r>
  </si>
  <si>
    <r>
      <t xml:space="preserve">Justificación Trimestral: </t>
    </r>
    <r>
      <rPr>
        <sz val="12"/>
        <color theme="1"/>
        <rFont val="Calibri"/>
        <family val="2"/>
        <scheme val="minor"/>
      </rPr>
      <t xml:space="preserve"> En este trimestre se logró superar la meta en un 8.89%, debido a la oportuna realización de los pagos programados.</t>
    </r>
    <r>
      <rPr>
        <b/>
        <sz val="12"/>
        <color theme="1"/>
        <rFont val="Calibri"/>
        <family val="2"/>
        <scheme val="minor"/>
      </rPr>
      <t xml:space="preserve">
Justificación Anual: </t>
    </r>
    <r>
      <rPr>
        <sz val="12"/>
        <color theme="1"/>
        <rFont val="Calibri"/>
        <family val="2"/>
        <scheme val="minor"/>
      </rPr>
      <t xml:space="preserve"> El avance del  76.06 %  corresponde a un porcentaje óptimo del avance en relación a lo programado. </t>
    </r>
  </si>
  <si>
    <r>
      <t>Justificación Trimestral:</t>
    </r>
    <r>
      <rPr>
        <sz val="12"/>
        <color theme="1"/>
        <rFont val="Calibri"/>
        <family val="2"/>
        <scheme val="minor"/>
      </rPr>
      <t xml:space="preserve">  En este trimestre se logró superar la meta en un 8.93%, debido a la oportuna realización de los pagos programados a proveedores.
</t>
    </r>
    <r>
      <rPr>
        <b/>
        <sz val="12"/>
        <color theme="1"/>
        <rFont val="Calibri"/>
        <family val="2"/>
        <scheme val="minor"/>
      </rPr>
      <t xml:space="preserve">
Justificación Anual: </t>
    </r>
    <r>
      <rPr>
        <sz val="12"/>
        <color theme="1"/>
        <rFont val="Calibri"/>
        <family val="2"/>
        <scheme val="minor"/>
      </rPr>
      <t xml:space="preserve"> El avance del 76.07 % en el segundo trimestre corresponde a un porcentaje óptimo en relación a lo programado. </t>
    </r>
  </si>
  <si>
    <r>
      <t xml:space="preserve">Justificación Trimestral: </t>
    </r>
    <r>
      <rPr>
        <sz val="12"/>
        <color theme="1"/>
        <rFont val="Calibri"/>
        <family val="2"/>
        <scheme val="minor"/>
      </rPr>
      <t>Se obtuvo un cumplimiento del 100% en el pago de nómina, debido a la oportuna realización en los pagos programados.</t>
    </r>
    <r>
      <rPr>
        <b/>
        <sz val="12"/>
        <color theme="1"/>
        <rFont val="Calibri"/>
        <family val="2"/>
        <scheme val="minor"/>
      </rPr>
      <t xml:space="preserve">
Justificación Anual: </t>
    </r>
    <r>
      <rPr>
        <sz val="12"/>
        <color theme="1"/>
        <rFont val="Calibri"/>
        <family val="2"/>
        <scheme val="minor"/>
      </rPr>
      <t>El avance del 74.07 %   corresponde a un porcentaje ideal en relación a lo programado.</t>
    </r>
  </si>
  <si>
    <r>
      <t xml:space="preserve">Justificación Trimestral y Anual: </t>
    </r>
    <r>
      <rPr>
        <sz val="12"/>
        <color theme="1"/>
        <rFont val="Calibri"/>
        <family val="2"/>
        <scheme val="minor"/>
      </rPr>
      <t>Se informa que la cuenta pública se encuentra en proceso de entrega de informes por cierre de la Administración Pública 2021-2024, toda vez que la Dirección Financiera en coordinación con la Dirección de Contabilidad, entregará el Informe de Avance de la Gestión Financiera del tercer trimestre de 2024 a la Auditoría Superior del Estado el 16 de octubre de 2024, en apego al Artículo 51 de la Ley General de Contabilidad Gubernamental.</t>
    </r>
    <r>
      <rPr>
        <b/>
        <sz val="12"/>
        <color theme="1"/>
        <rFont val="Calibri"/>
        <family val="2"/>
        <scheme val="minor"/>
      </rPr>
      <t xml:space="preserve">
</t>
    </r>
  </si>
  <si>
    <r>
      <t xml:space="preserve">Justificación Trimestral y Anual: </t>
    </r>
    <r>
      <rPr>
        <sz val="12"/>
        <color theme="1"/>
        <rFont val="Calibri"/>
        <family val="2"/>
        <scheme val="minor"/>
      </rPr>
      <t xml:space="preserve">Se informa que la cuenta pública se encuentra en proceso de entrega de informes por cierre de la Administración Pública 2021-2024, toda vez que la Dirección Financiera en coordinación con la Dirección de Contabilidad, entregará el Informe de Avance de la Gestión Financiera del tercer trimestre de 2024 a la Auditoría Superior del Estado el 16 de octubre de 2024, en apego al Artículo 51 de la Ley General de Contabilidad Gubernamental.
</t>
    </r>
    <r>
      <rPr>
        <b/>
        <sz val="12"/>
        <color theme="1"/>
        <rFont val="Calibri"/>
        <family val="2"/>
        <scheme val="minor"/>
      </rPr>
      <t xml:space="preserve">
</t>
    </r>
  </si>
  <si>
    <r>
      <t xml:space="preserve">Justificación Trimestral: </t>
    </r>
    <r>
      <rPr>
        <sz val="12"/>
        <color theme="1"/>
        <rFont val="Calibri"/>
        <family val="2"/>
        <scheme val="minor"/>
      </rPr>
      <t>En este trimestre la expedición de licencias de funcionamiento, se tuvo la jornada de refrendo, la meta programada al trimestre es de 1,335 tuvo un alcance de 1,649 que representó un incremento del 23.52%  en la atención de licencias emitidas mediante las plataformas de servicios de licencias de funcionamiento comercial, esto derivado de la bancarización directa en los procesos de pago de los derechos en las dependencias normativas de los permisos obligatorios para la obtención de la licencia de funcionamiento, el cual a la presente fecha, se cuenta con la emisión de un resolutivo inmediato una vez cubierto el pago de los derechos en las plataformas digitales municipales.</t>
    </r>
    <r>
      <rPr>
        <b/>
        <sz val="12"/>
        <color theme="1"/>
        <rFont val="Calibri"/>
        <family val="2"/>
        <scheme val="minor"/>
      </rPr>
      <t xml:space="preserve">
Justificación Anual: </t>
    </r>
    <r>
      <rPr>
        <sz val="12"/>
        <color theme="1"/>
        <rFont val="Calibri"/>
        <family val="2"/>
        <scheme val="minor"/>
      </rPr>
      <t>Respecto al avance anual acumulado se han renovados 16,393 licencias de 19,074 proyectados, representado la meta anual en un 85.94%.</t>
    </r>
  </si>
  <si>
    <r>
      <t xml:space="preserve">Justificación Trimestral: </t>
    </r>
    <r>
      <rPr>
        <sz val="12"/>
        <color theme="1"/>
        <rFont val="Calibri"/>
        <family val="2"/>
        <scheme val="minor"/>
      </rPr>
      <t>En este trimestre se logra el 100% la meta derivada de las acciones de gobierno de la actual administración bajo el programa ejecutado denominado  “Cancún nos Une” Jornadas de Atención Ciudadana, que a lo largo del año se realizarán en once sedes diferentes para acercar más de 50 trámites y servicios a la ciudadanía, con el fin de facilitar el acceso a soluciones, así como escuchar de primera mano las propuesta de los cancunenses en audiencias públicas. En este sentido la Dirección de Ingresos participa en alineación y apoyo a estas acciones de gobierno, integrando sus jornadas de cobro a las audiencias que tiene establecidas el programa institucional de la Presidenta.</t>
    </r>
    <r>
      <rPr>
        <b/>
        <sz val="12"/>
        <color theme="1"/>
        <rFont val="Calibri"/>
        <family val="2"/>
        <scheme val="minor"/>
      </rPr>
      <t xml:space="preserve">
Justificación Anual: </t>
    </r>
    <r>
      <rPr>
        <sz val="12"/>
        <color theme="1"/>
        <rFont val="Calibri"/>
        <family val="2"/>
        <scheme val="minor"/>
      </rPr>
      <t>Logrando un 75% de avance anual programado, con 3 jornadas de regularización realizados de 4 planeados.</t>
    </r>
  </si>
  <si>
    <t>PERÍODO QUE SE INFORMA: DEL 1 DE ENERO AL 31 DE DICIEMBRE DE 2024.</t>
  </si>
  <si>
    <r>
      <t xml:space="preserve">Justificación Anual: </t>
    </r>
    <r>
      <rPr>
        <b/>
        <sz val="12"/>
        <rFont val="Calibri"/>
        <family val="2"/>
        <scheme val="minor"/>
      </rPr>
      <t xml:space="preserve"> </t>
    </r>
    <r>
      <rPr>
        <sz val="12"/>
        <rFont val="Calibri"/>
        <family val="2"/>
        <scheme val="minor"/>
      </rPr>
      <t>La Tesorería Municipal, cumple con la Ley de Ingresos del Municipio de Benito Juárez, asimismo con la meta anual de su meta proyectada de $6,468 mdp, tuvo un alcance preliminar de $7,205 mdp lo que representa un resultado del 111.40% de la meta programada por una adecuada recaudación en las contribuciones tributarias.</t>
    </r>
    <r>
      <rPr>
        <b/>
        <sz val="12"/>
        <rFont val="Calibri"/>
        <family val="2"/>
        <scheme val="minor"/>
      </rPr>
      <t xml:space="preserve">
</t>
    </r>
    <r>
      <rPr>
        <b/>
        <sz val="12"/>
        <color theme="1"/>
        <rFont val="Calibri"/>
        <family val="2"/>
        <scheme val="minor"/>
      </rPr>
      <t xml:space="preserve">Nota: </t>
    </r>
    <r>
      <rPr>
        <sz val="12"/>
        <color theme="1"/>
        <rFont val="Calibri"/>
        <family val="2"/>
        <scheme val="minor"/>
      </rPr>
      <t>pendiente de cotejar con la parte contable el cierre definitivo, la variación se contempla sea menos de 1 dígito.</t>
    </r>
  </si>
  <si>
    <r>
      <t>Justificación Anual:</t>
    </r>
    <r>
      <rPr>
        <sz val="12"/>
        <color theme="1"/>
        <rFont val="Calibri"/>
        <family val="2"/>
        <scheme val="minor"/>
      </rPr>
      <t xml:space="preserve"> </t>
    </r>
    <r>
      <rPr>
        <sz val="12"/>
        <rFont val="Calibri"/>
        <family val="2"/>
        <scheme val="minor"/>
      </rPr>
      <t>Se informa que la cuenta pública se encuentra en proceso de cierre del ejercicio 2024, toda vez que la Dirección Financiera en coordinación con la Dirección de Contabilidad, entregará el Informe de Avance de la Gestión Financiera del cuarto trimestre de 2024 a la Auditoría Superior del Estado el 16 de enero de 2025, en apego al Artículo 51 de la Ley General de Contabilidad Gubernamental.</t>
    </r>
    <r>
      <rPr>
        <b/>
        <sz val="12"/>
        <rFont val="Calibri"/>
        <family val="2"/>
        <scheme val="minor"/>
      </rPr>
      <t xml:space="preserve">
</t>
    </r>
  </si>
  <si>
    <r>
      <rPr>
        <b/>
        <sz val="12"/>
        <color theme="1"/>
        <rFont val="Calibri"/>
        <family val="2"/>
        <scheme val="minor"/>
      </rPr>
      <t>Justificación Trimestral</t>
    </r>
    <r>
      <rPr>
        <sz val="12"/>
        <color theme="1"/>
        <rFont val="Calibri"/>
        <family val="2"/>
        <scheme val="minor"/>
      </rPr>
      <t xml:space="preserve">: La Tesorería Municipal logra el 100% de su meta trimestral al mantener una eficiente coordinación de sus reuniones con las áreas recaudatorias.
</t>
    </r>
    <r>
      <rPr>
        <b/>
        <sz val="12"/>
        <color theme="1"/>
        <rFont val="Calibri"/>
        <family val="2"/>
        <scheme val="minor"/>
      </rPr>
      <t xml:space="preserve">
Justificación Anual:</t>
    </r>
    <r>
      <rPr>
        <sz val="12"/>
        <color theme="1"/>
        <rFont val="Calibri"/>
        <family val="2"/>
        <scheme val="minor"/>
      </rPr>
      <t xml:space="preserve"> Logrando un avance anual del 100% con 48 acciones realizadas de las 48  planeadas, implementando estrategias y jornadas  de recaudación para cumplir con los objetivos programados.</t>
    </r>
  </si>
  <si>
    <r>
      <rPr>
        <b/>
        <sz val="12"/>
        <color theme="1"/>
        <rFont val="Calibri"/>
        <family val="2"/>
        <scheme val="minor"/>
      </rPr>
      <t>Justificación Trimestral</t>
    </r>
    <r>
      <rPr>
        <sz val="12"/>
        <color theme="1"/>
        <rFont val="Calibri"/>
        <family val="2"/>
        <scheme val="minor"/>
      </rPr>
      <t xml:space="preserve">: La Tesorería Municipal logra el 100% de su meta trimestral al mantener reuniones con sus áreas ejecutorias para un eficaz manejo del gasto público.
</t>
    </r>
    <r>
      <rPr>
        <b/>
        <sz val="12"/>
        <color theme="1"/>
        <rFont val="Calibri"/>
        <family val="2"/>
        <scheme val="minor"/>
      </rPr>
      <t xml:space="preserve">
Justificación Anual:</t>
    </r>
    <r>
      <rPr>
        <sz val="12"/>
        <color theme="1"/>
        <rFont val="Calibri"/>
        <family val="2"/>
        <scheme val="minor"/>
      </rPr>
      <t xml:space="preserve"> Logrando un avance anual del 100% con 48 acciones realizadas de las 48  planeadas, permitiendo cumplir con sus compromisos que la población demanda.</t>
    </r>
  </si>
  <si>
    <r>
      <t xml:space="preserve">Justificación Trimestral: </t>
    </r>
    <r>
      <rPr>
        <sz val="12"/>
        <color theme="1"/>
        <rFont val="Calibri"/>
        <family val="2"/>
        <scheme val="minor"/>
      </rPr>
      <t>Se alcanzó un  99.93% de la meta programada en los servicios catastrales solicitados por los contribuyentes lo que permite actualizar los valores catastrales programados.</t>
    </r>
    <r>
      <rPr>
        <b/>
        <sz val="12"/>
        <color theme="1"/>
        <rFont val="Calibri"/>
        <family val="2"/>
        <scheme val="minor"/>
      </rPr>
      <t xml:space="preserve">
Justificación Anual: </t>
    </r>
    <r>
      <rPr>
        <sz val="12"/>
        <color theme="1"/>
        <rFont val="Calibri"/>
        <family val="2"/>
        <scheme val="minor"/>
      </rPr>
      <t>Logrando un 99.02% de la meta anual programada.</t>
    </r>
  </si>
  <si>
    <r>
      <t xml:space="preserve">Justificación Trimestral:  </t>
    </r>
    <r>
      <rPr>
        <sz val="12"/>
        <color theme="1"/>
        <rFont val="Calibri"/>
        <family val="2"/>
        <scheme val="minor"/>
      </rPr>
      <t>Se alcanzó un  99.90% de la meta programada en los servicios catastrales solicitados por los contribuyentes,  toda vez que con la incorporación de dos camionetas nuevas en las brigadas de trabajo,  continuando con las brigadas de revisión y verificación.</t>
    </r>
    <r>
      <rPr>
        <b/>
        <sz val="12"/>
        <color theme="1"/>
        <rFont val="Calibri"/>
        <family val="2"/>
        <scheme val="minor"/>
      </rPr>
      <t xml:space="preserve">
Justificación Anual:</t>
    </r>
    <r>
      <rPr>
        <sz val="12"/>
        <color theme="1"/>
        <rFont val="Calibri"/>
        <family val="2"/>
        <scheme val="minor"/>
      </rPr>
      <t xml:space="preserve"> Logrando un 90.69% de la meta anual programada.</t>
    </r>
  </si>
  <si>
    <r>
      <t xml:space="preserve">Justificación Trimestral: </t>
    </r>
    <r>
      <rPr>
        <sz val="12"/>
        <color theme="1"/>
        <rFont val="Calibri"/>
        <family val="2"/>
        <scheme val="minor"/>
      </rPr>
      <t xml:space="preserve">Se alcanzó el  99.67% de la meta programada en los servicios catastrales solicitados por los contribuyentes. 
Es de mencionar que esta Dirección ofrece sus trámites y servicios de acuerdo a la demanda por parte de los contribuyentes.
</t>
    </r>
    <r>
      <rPr>
        <b/>
        <sz val="12"/>
        <color theme="1"/>
        <rFont val="Calibri"/>
        <family val="2"/>
        <scheme val="minor"/>
      </rPr>
      <t xml:space="preserve">
Justificación Anual: </t>
    </r>
    <r>
      <rPr>
        <sz val="12"/>
        <color theme="1"/>
        <rFont val="Calibri"/>
        <family val="2"/>
        <scheme val="minor"/>
      </rPr>
      <t>Logrando un 97.30% de la meta anual programada.</t>
    </r>
  </si>
  <si>
    <r>
      <t xml:space="preserve">Justificación Trimestral: </t>
    </r>
    <r>
      <rPr>
        <sz val="12"/>
        <color theme="1"/>
        <rFont val="Calibri"/>
        <family val="2"/>
        <scheme val="minor"/>
      </rPr>
      <t>Se logra el objetivo trimestral  en un 100%  al realizarse operativos en los 8 sectores de la ciudad  verificando que se cumpla con el reglamento de comercio en vía pública, asimismo retirando nuevos comecios informarles invitándolos a regularizar sus permisos.</t>
    </r>
    <r>
      <rPr>
        <b/>
        <sz val="12"/>
        <color theme="1"/>
        <rFont val="Calibri"/>
        <family val="2"/>
        <scheme val="minor"/>
      </rPr>
      <t xml:space="preserve">
Justificación Anual:</t>
    </r>
    <r>
      <rPr>
        <sz val="12"/>
        <color theme="1"/>
        <rFont val="Calibri"/>
        <family val="2"/>
        <scheme val="minor"/>
      </rPr>
      <t xml:space="preserve"> Logrando un 101.67% de la meta anual en operativos oportunos programados.</t>
    </r>
  </si>
  <si>
    <r>
      <t xml:space="preserve">Justificación Trimestral: </t>
    </r>
    <r>
      <rPr>
        <sz val="12"/>
        <color theme="1"/>
        <rFont val="Calibri"/>
        <family val="2"/>
        <scheme val="minor"/>
      </rPr>
      <t xml:space="preserve">Se logra superar la meta en un 34.67% en verificaciones oportunas, al realizar actas de verificación a  nuevos comerciantes informales en zonas restringidas como poligono sur, zona huayacan, puerto juarez, asimismo  se les hace  entrega de actas invitándolos a acudir a la dirección de comercio a regularizarse.  Estos comerciantes se dedicaban a la venta de flores y artículos navideños. 
</t>
    </r>
    <r>
      <rPr>
        <b/>
        <sz val="12"/>
        <color theme="1"/>
        <rFont val="Calibri"/>
        <family val="2"/>
        <scheme val="minor"/>
      </rPr>
      <t xml:space="preserve">
Justificación Anual: </t>
    </r>
    <r>
      <rPr>
        <sz val="12"/>
        <color theme="1"/>
        <rFont val="Calibri"/>
        <family val="2"/>
        <scheme val="minor"/>
      </rPr>
      <t>Logrando un 122.67% de la meta anual programada en verificaciones oportunas.</t>
    </r>
  </si>
  <si>
    <r>
      <t xml:space="preserve">Justificación Trimestral: </t>
    </r>
    <r>
      <rPr>
        <sz val="12"/>
        <color theme="1"/>
        <rFont val="Calibri"/>
        <family val="2"/>
        <scheme val="minor"/>
      </rPr>
      <t xml:space="preserve">Se logró rebasar  la meta en un 91.67%  en relación al seguimiento oportuno de respuesta en atender quejas ciudadanas en tiempo y forma, esto debido al incremento a que comerciantes no cumplen con reglamento de la Dirección de Comercio en Vía Pública, lo cual se retiran a los comerciantes y se les invita a realizar su proceso de trámite. El mayor porcentaje de estos comerciantes fue por venta de Pirotecnia y artículos chinos (juguetes). 
</t>
    </r>
    <r>
      <rPr>
        <b/>
        <sz val="12"/>
        <color theme="1"/>
        <rFont val="Calibri"/>
        <family val="2"/>
        <scheme val="minor"/>
      </rPr>
      <t xml:space="preserve">
Justificación Anual: </t>
    </r>
    <r>
      <rPr>
        <sz val="12"/>
        <color theme="1"/>
        <rFont val="Calibri"/>
        <family val="2"/>
        <scheme val="minor"/>
      </rPr>
      <t>Logrando un 180.56% de la meta anual programada al seguimiento oportuno de respuesta en atender las quejas en tiempo y forma.</t>
    </r>
  </si>
  <si>
    <r>
      <t xml:space="preserve">Justificación Trimestral: </t>
    </r>
    <r>
      <rPr>
        <sz val="12"/>
        <color theme="1"/>
        <rFont val="Calibri"/>
        <family val="2"/>
        <scheme val="minor"/>
      </rPr>
      <t xml:space="preserve">La Dirección de Contabilidad mantiene el compromiso de trabajar en coordinación con todas las dependencias del Municipio para dar cumplimiento de manera efectiva a la compilación e integración de la cuenta pública y poder realizar el envío a la Auditoría Superior.
</t>
    </r>
    <r>
      <rPr>
        <b/>
        <sz val="12"/>
        <color theme="1"/>
        <rFont val="Calibri"/>
        <family val="2"/>
        <scheme val="minor"/>
      </rPr>
      <t xml:space="preserve">
Justificación Anual:  </t>
    </r>
    <r>
      <rPr>
        <sz val="12"/>
        <color theme="1"/>
        <rFont val="Calibri"/>
        <family val="2"/>
        <scheme val="minor"/>
      </rPr>
      <t xml:space="preserve"> Logrando un avance del 100% anual, acorde a lo correspondiente y cumplimiento con los plazos aprobados.</t>
    </r>
  </si>
  <si>
    <r>
      <t>Justificación Trimestral:</t>
    </r>
    <r>
      <rPr>
        <sz val="12"/>
        <color theme="1"/>
        <rFont val="Calibri"/>
        <family val="2"/>
        <scheme val="minor"/>
      </rPr>
      <t xml:space="preserve">  La Dirección de Contabilidad logró el 100% de su meta trimestral al cumplir con los tiempos indicados para la publicación de los informes financieros de acuerdo a lo estipulado en la Ley General de Contabilidad Gubernamental.</t>
    </r>
    <r>
      <rPr>
        <b/>
        <sz val="12"/>
        <color theme="1"/>
        <rFont val="Calibri"/>
        <family val="2"/>
        <scheme val="minor"/>
      </rPr>
      <t xml:space="preserve">
Justificación Anual: </t>
    </r>
    <r>
      <rPr>
        <sz val="12"/>
        <color theme="1"/>
        <rFont val="Calibri"/>
        <family val="2"/>
        <scheme val="minor"/>
      </rPr>
      <t>Logrando un avance del 100% al realizar las acciones inmediatas con eficiencia.</t>
    </r>
  </si>
  <si>
    <r>
      <t xml:space="preserve">Justificación Trimestral: </t>
    </r>
    <r>
      <rPr>
        <sz val="12"/>
        <color theme="1"/>
        <rFont val="Calibri"/>
        <family val="2"/>
        <scheme val="minor"/>
      </rPr>
      <t xml:space="preserve"> La Dirección de Contabilidad logró el 100% de su meta trimestral en las actividades internas y en coordinación con las demás dependencias para la emisión oportuna de los Estados Financieros para rendir informes en Avance de Gestion.
</t>
    </r>
    <r>
      <rPr>
        <b/>
        <sz val="12"/>
        <color theme="1"/>
        <rFont val="Calibri"/>
        <family val="2"/>
        <scheme val="minor"/>
      </rPr>
      <t xml:space="preserve">
Justificación Anual:  </t>
    </r>
    <r>
      <rPr>
        <sz val="12"/>
        <color theme="1"/>
        <rFont val="Calibri"/>
        <family val="2"/>
        <scheme val="minor"/>
      </rPr>
      <t>Logrando un avance del 100% al tomar acciones con la solicitud de información anticipada y coordinación eficiente.</t>
    </r>
  </si>
  <si>
    <r>
      <t xml:space="preserve">Justificación Trimestral: </t>
    </r>
    <r>
      <rPr>
        <sz val="12"/>
        <color theme="1"/>
        <rFont val="Calibri"/>
        <family val="2"/>
        <scheme val="minor"/>
      </rPr>
      <t xml:space="preserve">  La Dirección de Contabilidad logró el 100% de su meta trimestral al realizar acciones de coordinación con las diferentes áreas ejecutoras, remitiendo toda la documentación comprobatoria con base en sus registros contables, cumpliendo así, con la integración de la glosa de la Cuentra Pública, de conformidad con lo establecido en el "Acuerdo que contiene los Lineamientos para la Integración, Recepción y Entrega de la Cuenta Pública de las Entidades Fiscalizables ante la Auditoría Superior del Estado de  Quintana Roo".</t>
    </r>
    <r>
      <rPr>
        <b/>
        <sz val="12"/>
        <color theme="1"/>
        <rFont val="Calibri"/>
        <family val="2"/>
        <scheme val="minor"/>
      </rPr>
      <t xml:space="preserve">
Justificación Anual:  </t>
    </r>
    <r>
      <rPr>
        <sz val="12"/>
        <color theme="1"/>
        <rFont val="Calibri"/>
        <family val="2"/>
        <scheme val="minor"/>
      </rPr>
      <t>Logrando un avance anual del 100% al realizar las acciones de coordinación eficientemente.</t>
    </r>
  </si>
  <si>
    <r>
      <t>Justificación Trimestral y Anual:</t>
    </r>
    <r>
      <rPr>
        <sz val="12"/>
        <color theme="1"/>
        <rFont val="Calibri"/>
        <family val="2"/>
        <scheme val="minor"/>
      </rPr>
      <t xml:space="preserve"> La Dirección Financiera en coordinación con la Dirección de Contabilidad, entregará el Informe de Avance de la Gestión Financiera del cuarto trimestre de 2024 a la Auditoría Superior del Estado el 31 de enero de 2025, en apego al Artículo 51 de la Ley General de Contabilidad Gubernamental.
</t>
    </r>
  </si>
  <si>
    <r>
      <t>Justificación Trimestral y Anual:</t>
    </r>
    <r>
      <rPr>
        <sz val="12"/>
        <color theme="1"/>
        <rFont val="Calibri"/>
        <family val="2"/>
        <scheme val="minor"/>
      </rPr>
      <t xml:space="preserve"> Se cumple con la meta trimestral, al respecto se informa que el pasado   18 de octubre la Calificadora de Valores Moody's de México afirmó la calificación emisor a ‘A.mx’  y cambia la perspectiva a positiva para Municipio de Benito Juárez.</t>
    </r>
    <r>
      <rPr>
        <b/>
        <sz val="12"/>
        <color theme="1"/>
        <rFont val="Calibri"/>
        <family val="2"/>
        <scheme val="minor"/>
      </rPr>
      <t xml:space="preserve">
</t>
    </r>
  </si>
  <si>
    <r>
      <t xml:space="preserve">Justificación Trimestral y Anual: </t>
    </r>
    <r>
      <rPr>
        <sz val="12"/>
        <color theme="1"/>
        <rFont val="Calibri"/>
        <family val="2"/>
        <scheme val="minor"/>
      </rPr>
      <t>Se cumplió con el 100% de entrega de Anteproyectos de Presupuesto de Egresos de los PPA presentados por las Dependencias y entidades Municipales en el cuarto trimestre de 2024.</t>
    </r>
    <r>
      <rPr>
        <b/>
        <sz val="12"/>
        <color theme="1"/>
        <rFont val="Calibri"/>
        <family val="2"/>
        <scheme val="minor"/>
      </rPr>
      <t xml:space="preserve">
</t>
    </r>
  </si>
  <si>
    <r>
      <t xml:space="preserve">Justificación Trimestral: </t>
    </r>
    <r>
      <rPr>
        <sz val="12"/>
        <color theme="1"/>
        <rFont val="Calibri"/>
        <family val="2"/>
        <scheme val="minor"/>
      </rPr>
      <t xml:space="preserve">La Dirección Financiera logra el 100% de su meta trimestral al mantener un entorno económico estable. </t>
    </r>
    <r>
      <rPr>
        <b/>
        <sz val="12"/>
        <color theme="1"/>
        <rFont val="Calibri"/>
        <family val="2"/>
        <scheme val="minor"/>
      </rPr>
      <t xml:space="preserve">
Justificación Anual:  </t>
    </r>
    <r>
      <rPr>
        <sz val="12"/>
        <color theme="1"/>
        <rFont val="Calibri"/>
        <family val="2"/>
        <scheme val="minor"/>
      </rPr>
      <t>Se comple con el avance anual del 100% con 24 pagos de obligaciones contractuales realizadas de las 24 planeadas, implementando estrategias para cumplir con los pagos programados.</t>
    </r>
  </si>
  <si>
    <r>
      <t xml:space="preserve">Justificación Trimestral: </t>
    </r>
    <r>
      <rPr>
        <sz val="12"/>
        <color theme="1"/>
        <rFont val="Calibri"/>
        <family val="2"/>
        <scheme val="minor"/>
      </rPr>
      <t>En este trimestre se logró  un avance del 108.76% de  la meta programada, toda vez que los contribuyentes cumplieron en tiempo y y forma, además, se logro la regularización de contribuyentes que se encontraban en rezago.</t>
    </r>
    <r>
      <rPr>
        <b/>
        <sz val="12"/>
        <color theme="1"/>
        <rFont val="Calibri"/>
        <family val="2"/>
        <scheme val="minor"/>
      </rPr>
      <t xml:space="preserve">
Justificación Anual: </t>
    </r>
    <r>
      <rPr>
        <sz val="12"/>
        <color theme="1"/>
        <rFont val="Calibri"/>
        <family val="2"/>
        <scheme val="minor"/>
      </rPr>
      <t>Se logra un 109.56%  en la recaudación programada anual, toda vez a que muchos contribuyentes han cumplido en tiempo y forma con sus contribuciones.</t>
    </r>
  </si>
  <si>
    <r>
      <t>Justificación Trimestral y Anual</t>
    </r>
    <r>
      <rPr>
        <sz val="12"/>
        <color theme="1"/>
        <rFont val="Calibri"/>
        <family val="2"/>
        <scheme val="minor"/>
      </rPr>
      <t>:   Se informa que la cuenta pública se encuentra en proceso de cierre del ejercicio 2024, toda vez que la Dirección Financiera en coordinación con la Dirección de Contabilidad, entregará el Informe de Avance de la Gestión Financiera del cuarto trimestre de 2024 a la Auditoría Superior del Estado el 16 de enero de 2025, en apego al Artículo 51 de la Ley General de Contabilidad Gubernamental.</t>
    </r>
    <r>
      <rPr>
        <b/>
        <sz val="12"/>
        <color theme="1"/>
        <rFont val="Calibri"/>
        <family val="2"/>
        <scheme val="minor"/>
      </rPr>
      <t xml:space="preserve">
</t>
    </r>
  </si>
  <si>
    <r>
      <t>Justificación Trimestral:</t>
    </r>
    <r>
      <rPr>
        <sz val="12"/>
        <color theme="1"/>
        <rFont val="Calibri"/>
        <family val="2"/>
        <scheme val="minor"/>
      </rPr>
      <t xml:space="preserve"> En este trimestre, las 7 playas certificadas, se mantienen sus certificaciones y sus galardones, derivado del contínuo trabajo de limpieza y remoción de la macroalga.  </t>
    </r>
    <r>
      <rPr>
        <b/>
        <sz val="12"/>
        <color theme="1"/>
        <rFont val="Calibri"/>
        <family val="2"/>
        <scheme val="minor"/>
      </rPr>
      <t xml:space="preserve">
Justificación Anual:</t>
    </r>
    <r>
      <rPr>
        <sz val="12"/>
        <color theme="1"/>
        <rFont val="Calibri"/>
        <family val="2"/>
        <scheme val="minor"/>
      </rPr>
      <t xml:space="preserve"> Se logra un 100%  de la meta anual, continuando mantener certificadas las 7 playas designadas.</t>
    </r>
  </si>
  <si>
    <r>
      <t xml:space="preserve">Justificación Trimestral: </t>
    </r>
    <r>
      <rPr>
        <sz val="12"/>
        <color theme="1"/>
        <rFont val="Calibri"/>
        <family val="2"/>
        <scheme val="minor"/>
      </rPr>
      <t xml:space="preserve">En este trimestre no se cumplió con la meta programada, en virtud de que la temporada de sargazo para el año 2024 ha sido atípica. De acuerdo a la gran cantidad detectada en el mar y a los antecedentes registrados en el Municipio de Benito Juárez. Cabe mencionar que al ser un acontecimiento natural el cual depende de muchas variables para su arribo a las playas; durante este trimestre, debido a las corrientes marinas, estas grandes cantidades de sargazo tienen una desviación hacia el norte, siendo el municipio de Benito Juárez en el Estado de Quintana Roo, uno de los municipios menos afectados por este evento natural. sin embargo esta Dirección continúo realizando en todo momento las actividades de limpieza y remoción de la macroalga, manteniendo las playas limpias y 100% libres de sargazo.
</t>
    </r>
    <r>
      <rPr>
        <b/>
        <sz val="12"/>
        <color theme="1"/>
        <rFont val="Calibri"/>
        <family val="2"/>
        <scheme val="minor"/>
      </rPr>
      <t xml:space="preserve">
Justificación Anual: </t>
    </r>
    <r>
      <rPr>
        <sz val="12"/>
        <color theme="1"/>
        <rFont val="Calibri"/>
        <family val="2"/>
        <scheme val="minor"/>
      </rPr>
      <t xml:space="preserve"> Se logró un 45.69% de la meta anual, todavez que el arribo de sargazo ha sido menor a lo programado.</t>
    </r>
  </si>
  <si>
    <r>
      <t xml:space="preserve">Justificación Trimestral: </t>
    </r>
    <r>
      <rPr>
        <sz val="12"/>
        <color theme="1"/>
        <rFont val="Calibri"/>
        <family val="2"/>
        <scheme val="minor"/>
      </rPr>
      <t xml:space="preserve">En este trimestre no se cumplió con la meta programada de remoción de sargazo, en virtud de que la temporada de sargazo para el año 2024 ha sido atípica. De acuerdo a la gran cantidad detectada en el mar y a los antecedentes registrados en el Municipio de Benito Juárez. Cabe mencionar que al ser un acontecimiento natural el cual depende de muchas variables para su arribo a las playas; durante este trimestre, debido a las corrientes marinas, estas grandes cantidades de sargazo tienen una desviación hacia el norte, siendo el municipio de Benito Juárez en el Estado de Quintana Roo, uno de los municipios menos afectados por este evento natural. Por tanto, este trimestre del 2024 ha resultado atípico, al no haber un arribo masivo como se tenía proyectado.
Sin embargo, esta Dirección realiza en todo momento las actividades de limpieza y remoción de dicha macroalga, cumpliendo con la meta de mantenerlas 100 % libres de sargazo.
</t>
    </r>
    <r>
      <rPr>
        <b/>
        <sz val="12"/>
        <color theme="1"/>
        <rFont val="Calibri"/>
        <family val="2"/>
        <scheme val="minor"/>
      </rPr>
      <t xml:space="preserve">
Justificación Anual: </t>
    </r>
    <r>
      <rPr>
        <sz val="12"/>
        <color theme="1"/>
        <rFont val="Calibri"/>
        <family val="2"/>
        <scheme val="minor"/>
      </rPr>
      <t>Se logra un 45.69% de la meta anual, todavez que el arribo de sargazo ha sido menor a lo programado.</t>
    </r>
  </si>
  <si>
    <r>
      <t>Justificación Trimestral:</t>
    </r>
    <r>
      <rPr>
        <sz val="12"/>
        <color theme="1"/>
        <rFont val="Calibri"/>
        <family val="2"/>
        <scheme val="minor"/>
      </rPr>
      <t xml:space="preserve">  En este trimestre no se cumplió con la meta programada de cribado de arena de las playas, ya que en este último trimestre del 2024, se tuvieron diversas cuestiones climatológicas atípicas como: lluvias, frentes fríos con fuertes vientos, tormentas tropicales y alertas de fenómenos meteorológicos. Cabe mencionar que el cribado de los arenales de las playas públicas de este municipio, se efectua todos los días, de forma manual y con maquinaría.
</t>
    </r>
    <r>
      <rPr>
        <b/>
        <sz val="12"/>
        <color theme="1"/>
        <rFont val="Calibri"/>
        <family val="2"/>
        <scheme val="minor"/>
      </rPr>
      <t xml:space="preserve">
Justificación Anual:</t>
    </r>
    <r>
      <rPr>
        <b/>
        <sz val="12"/>
        <color rgb="FFFF0000"/>
        <rFont val="Calibri"/>
        <family val="2"/>
        <scheme val="minor"/>
      </rPr>
      <t xml:space="preserve"> </t>
    </r>
    <r>
      <rPr>
        <sz val="12"/>
        <rFont val="Calibri"/>
        <family val="2"/>
        <scheme val="minor"/>
      </rPr>
      <t>Se logra un 70.04% de la meta anual, de los cuales influyeron en factores que al principio de año por cuestiones administrativas por lo que la maquinaría inicio hasta finales del mes de febrero;  y este último trimestre igualmente la máquinaria no pudo trabajar de forma regular, debido a cuestiones climatológicas. Es de importancia mencionar, que el cribado manual, se llevo a cabo durante todo el año.</t>
    </r>
  </si>
  <si>
    <r>
      <t xml:space="preserve">Justificación Trimestral: </t>
    </r>
    <r>
      <rPr>
        <sz val="12"/>
        <color theme="1"/>
        <rFont val="Calibri"/>
        <family val="2"/>
        <scheme val="minor"/>
      </rPr>
      <t xml:space="preserve"> En este trimestre no se cumplió con la meta programada respecto a los residuos recolectados, ya que al ser playas con etiquetas ambientales se fomenta la educación ambiental, en la cual se invita a los usuarios a no ingresar con cristal, llevar sus alimentos y bebidas en contenedores de no un solo uso, y separar los residuos correctamente. 
Esta educación ambiental ha tenido un gran impacto en los usuarios de las playas ya que han contribuido a reducir la cantidad de residuos sólidos y basura.
No obstante, lo anterior esta dirección realiza diariamente las labores de limpieza, recolección, pepena y reciclaje, cubriendo la meta de mantener las playas al 100% limpias. 
</t>
    </r>
    <r>
      <rPr>
        <b/>
        <sz val="12"/>
        <color theme="1"/>
        <rFont val="Calibri"/>
        <family val="2"/>
        <scheme val="minor"/>
      </rPr>
      <t xml:space="preserve">
Justificación Anual:</t>
    </r>
    <r>
      <rPr>
        <b/>
        <sz val="12"/>
        <rFont val="Calibri"/>
        <family val="2"/>
        <scheme val="minor"/>
      </rPr>
      <t xml:space="preserve"> </t>
    </r>
    <r>
      <rPr>
        <sz val="12"/>
        <rFont val="Calibri"/>
        <family val="2"/>
        <scheme val="minor"/>
      </rPr>
      <t>Se logró un 45.10% de la meta anual,  ya que el arribo de sargazo fue menor a lo programado y debido a la concientización de los usuarios de las playas, estos generaron menos desechos, cabe mencionar que las labores de limpieza tanto de sargazo, como de basura se realizarón  todos los días del año.</t>
    </r>
  </si>
  <si>
    <r>
      <t xml:space="preserve">
Justificación Trimestral y Anual:</t>
    </r>
    <r>
      <rPr>
        <sz val="12"/>
        <color theme="1"/>
        <rFont val="Calibri"/>
        <family val="2"/>
        <scheme val="minor"/>
      </rPr>
      <t xml:space="preserve">  En este trimestre se logra de la meta en un 28.94 %  dando continuidad a los distintos operativos programados a los establecimientos sin embargo la mayoría de los establecimientos cuentan con la licencia de funcionamiento municipal vigente y sus obligaciones fiscales municipales en regla,  asimismo se logra una meta anual del 67.77% .</t>
    </r>
    <r>
      <rPr>
        <b/>
        <sz val="12"/>
        <color theme="1"/>
        <rFont val="Calibri"/>
        <family val="2"/>
        <scheme val="minor"/>
      </rPr>
      <t xml:space="preserve">
</t>
    </r>
  </si>
  <si>
    <r>
      <t xml:space="preserve">Justificación Trimestral y Anual: </t>
    </r>
    <r>
      <rPr>
        <sz val="12"/>
        <color theme="1"/>
        <rFont val="Calibri"/>
        <family val="2"/>
        <scheme val="minor"/>
      </rPr>
      <t xml:space="preserve">Se logra alcanzar la meta en un 37.88% en el número de actas de inspección toda vez que en la verificación en los operativos la mayoría de los establecimientos cuentan con la licencia de funcionamiento municipal vigente y sus obligaciones fiscales municipales en regla,  asimismo se logró una meta anual del 144.63% 
</t>
    </r>
    <r>
      <rPr>
        <b/>
        <sz val="12"/>
        <color theme="1"/>
        <rFont val="Calibri"/>
        <family val="2"/>
        <scheme val="minor"/>
      </rPr>
      <t xml:space="preserve">
</t>
    </r>
  </si>
  <si>
    <r>
      <t xml:space="preserve">Justificación Trimestral y Anual:  </t>
    </r>
    <r>
      <rPr>
        <sz val="12"/>
        <color theme="1"/>
        <rFont val="Calibri"/>
        <family val="2"/>
        <scheme val="minor"/>
      </rPr>
      <t xml:space="preserve">Se realizaron distintos operativos a quejas ingresadas, logrando alcanzar de la meta trimestral  un 65.71 % para lo cual fueron atendidas y se dio a concientizar a los contribuyentes para que regularicen sus establecimientos comerciales,  por lo cual se obtuvo un resultado anual del 86.40%  .
</t>
    </r>
  </si>
  <si>
    <r>
      <t xml:space="preserve">Justificación Trimestral: </t>
    </r>
    <r>
      <rPr>
        <sz val="12"/>
        <color theme="1"/>
        <rFont val="Calibri"/>
        <family val="2"/>
        <scheme val="minor"/>
      </rPr>
      <t xml:space="preserve">Durante este periodo, se logra un 54.33% la meta programada, toda vez que, se  hace del conocimiento a la ciudadanía de los descuentos en las distintas jornadas como son: "CANCÚN NOS UNE" y "Regularizate, pon al día el patrimonio de tu familia", asimismo se continuó con las notificaciones e invitaciones, en la realización de requerimientos en diferentes zonas de la ciudad y  la colocación de lonas en predios baldíos para hacer de conocimiento a los propietarios sobre su adeudo de impuesto predial. En relación a las Multas Municipales y Federales No Fiscales se logra un avance en relación a trimestres anteriores, asimismo se emitieron pases de caja para el cobro de multas, mismas que no lograron ser cubiertas por el cierre del ejercicio fiscal 2024. Logrando realizar 20,023 Notificaciones, Requerimientos, Multas Municipales y Federales de las 36,855 programadas.    
</t>
    </r>
    <r>
      <rPr>
        <b/>
        <sz val="12"/>
        <color theme="1"/>
        <rFont val="Calibri"/>
        <family val="2"/>
        <scheme val="minor"/>
      </rPr>
      <t xml:space="preserve">
Justificación Anual: </t>
    </r>
    <r>
      <rPr>
        <sz val="12"/>
        <color theme="1"/>
        <rFont val="Calibri"/>
        <family val="2"/>
        <scheme val="minor"/>
      </rPr>
      <t>Se logra un avance anual del 78.70%, se continuó con la colocación de lonas en predios baldíos, requerimientos en diferentes zonas geográficas mismas que conllevan mayor esfuerzo para su correcta notificación; en relación a las Multas Municipales y Federales no fiscales se obtiene un avance favorable, ya que no fue posible el cobro coactivo de las multas por diversos factores como son: que las personas físicas y morales han acreditado que su razón social es diversa a la señalada en la multa, han combiado su domicilio o estan abandonados.</t>
    </r>
  </si>
  <si>
    <r>
      <t xml:space="preserve">Justificación Trimestral: </t>
    </r>
    <r>
      <rPr>
        <sz val="12"/>
        <color theme="1"/>
        <rFont val="Calibri"/>
        <family val="2"/>
        <scheme val="minor"/>
      </rPr>
      <t xml:space="preserve"> En este trimestre se alcanzó el 54.24% de la meta programada, mediante estrategias para el combate al rezago de Impuesto Predial, se hace de conocimiento a la ciudadanía de los descuentos en las distintas jornadas como son: "CANCÚN NOS UNE" y "Regularizate, pon al día el patrimonio de tu familia", asimismo se continuó con las notificaciones e invitaciones, se realizó la estrategia de cobro enfocada a realización de requerimientos en las zonas 6011,6012,6015,6016 y 6018. Logrando así realizar 19,551 requerimientos e invitaciones de pago de las 36,781 programadas. </t>
    </r>
    <r>
      <rPr>
        <b/>
        <sz val="12"/>
        <color theme="1"/>
        <rFont val="Calibri"/>
        <family val="2"/>
        <scheme val="minor"/>
      </rPr>
      <t xml:space="preserve">
Justificación Anual: </t>
    </r>
    <r>
      <rPr>
        <sz val="12"/>
        <color theme="1"/>
        <rFont val="Calibri"/>
        <family val="2"/>
        <scheme val="minor"/>
      </rPr>
      <t>Se continuó con la colocación de lonas en predios baldíos,  asimismo se enfoco en la realización de requerimientos de documentos, mismos que conllevan mayor tiempo y esfuerzo para su correcta notificación, motivo por el cual se logra un avance anual del 78.73%, con 112,038 invitaciones y requerimientos realizados de las 142,310 programadas.</t>
    </r>
  </si>
  <si>
    <r>
      <t>Justificación Trimestral</t>
    </r>
    <r>
      <rPr>
        <sz val="12"/>
        <color theme="1"/>
        <rFont val="Calibri"/>
        <family val="2"/>
        <scheme val="minor"/>
      </rPr>
      <t xml:space="preserve">: En relación a este trimestre se alcanzó el 97.30% de la meta programada para el cobro de multas en donde se obtuvo un avance favorable respecto a los meses anteriores, no obstante, debido al cierre anual, los pases de caja emitidos en los ultimos días del mes, no alcanzaron a ser cobrados. Logrando así, el cobro de 72 multas de las 74 programadas.
</t>
    </r>
    <r>
      <rPr>
        <b/>
        <sz val="12"/>
        <color theme="1"/>
        <rFont val="Calibri"/>
        <family val="2"/>
        <scheme val="minor"/>
      </rPr>
      <t xml:space="preserve">
Justificación Anual: </t>
    </r>
    <r>
      <rPr>
        <sz val="12"/>
        <color theme="1"/>
        <rFont val="Calibri"/>
        <family val="2"/>
        <scheme val="minor"/>
      </rPr>
      <t xml:space="preserve">En relación a las Multas Federales y Municipales No Fiscales se alcanzó 65.96% con respecto a meta anual, no fue posible ejecutarlas por diversos factores,  ello en atención a que las personas físicas y morales han acreditado que su razón social es diversa a la señalada en las multas a requerir, han cambiado domicilio o se encuentran abandonados. Logrando asi, el cobro de 217 multas de las 329 programadas anualmente. </t>
    </r>
  </si>
  <si>
    <r>
      <t xml:space="preserve">Justificación Trimestral: </t>
    </r>
    <r>
      <rPr>
        <sz val="12"/>
        <color theme="1"/>
        <rFont val="Calibri"/>
        <family val="2"/>
        <scheme val="minor"/>
      </rPr>
      <t xml:space="preserve"> En este trimestre se logró de  la meta en un 82.73%, debido a la oportuna realización de los pagos programados.</t>
    </r>
    <r>
      <rPr>
        <b/>
        <sz val="12"/>
        <color theme="1"/>
        <rFont val="Calibri"/>
        <family val="2"/>
        <scheme val="minor"/>
      </rPr>
      <t xml:space="preserve">
Justificación Anual: </t>
    </r>
    <r>
      <rPr>
        <sz val="12"/>
        <color theme="1"/>
        <rFont val="Calibri"/>
        <family val="2"/>
        <scheme val="minor"/>
      </rPr>
      <t xml:space="preserve"> El avance del  96.75 %  corresponde a un porcentaje óptimo del avance en relación a lo programado. </t>
    </r>
  </si>
  <si>
    <r>
      <t>Justificación Trimestral:</t>
    </r>
    <r>
      <rPr>
        <sz val="12"/>
        <color theme="1"/>
        <rFont val="Calibri"/>
        <family val="2"/>
        <scheme val="minor"/>
      </rPr>
      <t xml:space="preserve">  En este trimestre se logró de la meta  un 82.64%, debido a la oportuna realización de los pagos programados a proveedores.
</t>
    </r>
    <r>
      <rPr>
        <b/>
        <sz val="12"/>
        <color theme="1"/>
        <rFont val="Calibri"/>
        <family val="2"/>
        <scheme val="minor"/>
      </rPr>
      <t xml:space="preserve">
Justificación Anual: </t>
    </r>
    <r>
      <rPr>
        <sz val="12"/>
        <color theme="1"/>
        <rFont val="Calibri"/>
        <family val="2"/>
        <scheme val="minor"/>
      </rPr>
      <t xml:space="preserve"> El avance del 96.73 % en el segundo trimestre corresponde a un porcentaje óptimo en relación a lo programado. </t>
    </r>
  </si>
  <si>
    <r>
      <t xml:space="preserve">Justificación Trimestral: </t>
    </r>
    <r>
      <rPr>
        <sz val="12"/>
        <color theme="1"/>
        <rFont val="Calibri"/>
        <family val="2"/>
        <scheme val="minor"/>
      </rPr>
      <t>Se obtuvo un cumplimiento del 100% en el pago de nómina, debido a la oportuna realización en los pagos programados.</t>
    </r>
    <r>
      <rPr>
        <b/>
        <sz val="12"/>
        <color theme="1"/>
        <rFont val="Calibri"/>
        <family val="2"/>
        <scheme val="minor"/>
      </rPr>
      <t xml:space="preserve">
Justificación Anual: </t>
    </r>
    <r>
      <rPr>
        <sz val="12"/>
        <color theme="1"/>
        <rFont val="Calibri"/>
        <family val="2"/>
        <scheme val="minor"/>
      </rPr>
      <t>El avance del 100 %   corresponde a un porcentaje ideal en relación a lo programado.</t>
    </r>
  </si>
  <si>
    <r>
      <t xml:space="preserve">
Justificación Trimestral y anual: </t>
    </r>
    <r>
      <rPr>
        <sz val="12"/>
        <color theme="1"/>
        <rFont val="Calibri"/>
        <family val="2"/>
        <scheme val="minor"/>
      </rPr>
      <t>Se obtuvo un  cumplimiento de 35 días  de pago, sobre los 120 días establecidos como meta,  al reducir en menor días de lo estipulado, el cual se resalta el buen manejo en los tiempos de pagos de los pasivos.</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 xml:space="preserve">
</t>
    </r>
  </si>
  <si>
    <r>
      <t xml:space="preserve">Justificación Trimestral: </t>
    </r>
    <r>
      <rPr>
        <sz val="12"/>
        <color theme="1"/>
        <rFont val="Calibri"/>
        <family val="2"/>
        <scheme val="minor"/>
      </rPr>
      <t xml:space="preserve">Se informa un avance preliminar al cierre del cuarto trimestre, de su meta programada de $1,317 mdp, tuvo un alcance de $1,380 mdp logrando superar la meta  en un 4.76%  debido una adecuada recaudación en las contribuciones tributarias.
</t>
    </r>
    <r>
      <rPr>
        <b/>
        <sz val="12"/>
        <color theme="1"/>
        <rFont val="Calibri"/>
        <family val="2"/>
        <scheme val="minor"/>
      </rPr>
      <t xml:space="preserve">Justificación Anual: </t>
    </r>
    <r>
      <rPr>
        <sz val="12"/>
        <color theme="1"/>
        <rFont val="Calibri"/>
        <family val="2"/>
        <scheme val="minor"/>
      </rPr>
      <t>Cabe mencionar que la meta anual proyectada es de $6,468 mdp y se lleva un acumulado de $7,205 mdp y representa un 111.40%, como resultado de las jornadas y programas. 
Nota: pendiente de cotejar con la parte contable el cierre definitivo, la variación se contempla sea menos de 1 dígito.</t>
    </r>
    <r>
      <rPr>
        <b/>
        <sz val="12"/>
        <color theme="1"/>
        <rFont val="Calibri"/>
        <family val="2"/>
        <scheme val="minor"/>
      </rPr>
      <t xml:space="preserve">
</t>
    </r>
  </si>
  <si>
    <r>
      <t xml:space="preserve">Justificación Trimestral : </t>
    </r>
    <r>
      <rPr>
        <sz val="12"/>
        <color theme="1"/>
        <rFont val="Calibri"/>
        <family val="2"/>
        <scheme val="minor"/>
      </rPr>
      <t xml:space="preserve">Que, de acuerdo con las jornadas  y programas de descuento del Impuesto Predial,  de su meta proyectada de $94 mdp, tuvo un alcance de $89 mdp y representa un avance del 94.02% de la meta programada por una adecuada recaudación en el cobro del Impuesto Predial.
</t>
    </r>
    <r>
      <rPr>
        <b/>
        <sz val="12"/>
        <color theme="1"/>
        <rFont val="Calibri"/>
        <family val="2"/>
        <scheme val="minor"/>
      </rPr>
      <t>Justificación Anual:</t>
    </r>
    <r>
      <rPr>
        <sz val="12"/>
        <color theme="1"/>
        <rFont val="Calibri"/>
        <family val="2"/>
        <scheme val="minor"/>
      </rPr>
      <t xml:space="preserve"> Cabe mencionar que la meta anual proyectada es de $971 mdp y se lleva un acumulado de $1,062 mdp y representa un 109.38%, como resultado de las jornadas y programas. 
Nota: pendiente de cotejar con la parte contable el cierre definitivo, la variación se contempla sea menos de 1 dígito.
</t>
    </r>
  </si>
  <si>
    <r>
      <t xml:space="preserve">Justificación Trimestral: </t>
    </r>
    <r>
      <rPr>
        <sz val="12"/>
        <color theme="1"/>
        <rFont val="Calibri"/>
        <family val="2"/>
        <scheme val="minor"/>
      </rPr>
      <t>En este trimestre se logra el 100% la meta derivada de las acciones del Gobierno de la actual Administración bajo el programa ejecutado denominado  “Cancún nos Une” Jornadas de Atención Ciudadana, que a lo largo del año se realizarán en once sedes diferentes para acercar más de 50 trámites y servicios a la ciudadanía, con el fin de facilitar el acceso a soluciones, así como escuchar de primera mano las propuesta de los cancunenses en audiencias públicas. En este sentido la Dirección de Ingresos participa en alineación y apoyo a estas acciones de gobierno, integrando sus jornadas de cobro a las audiencias que tiene establecidas el programa institucional de la Presidenta Municipal.</t>
    </r>
    <r>
      <rPr>
        <b/>
        <sz val="12"/>
        <color theme="1"/>
        <rFont val="Calibri"/>
        <family val="2"/>
        <scheme val="minor"/>
      </rPr>
      <t xml:space="preserve">
Justificación Anual: </t>
    </r>
    <r>
      <rPr>
        <sz val="12"/>
        <color theme="1"/>
        <rFont val="Calibri"/>
        <family val="2"/>
        <scheme val="minor"/>
      </rPr>
      <t>Logrando un 75% de avance anual programado, con 3 jornadas de regularización realizados de 4 planeados.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</si>
</sst>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font>
      <sz val="12"/>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2"/>
      <color theme="1"/>
      <name val="Arial"/>
      <family val="2"/>
    </font>
    <font>
      <sz val="9"/>
      <color theme="1"/>
      <name val="Calibri"/>
      <family val="2"/>
      <scheme val="minor"/>
    </font>
    <font>
      <b/>
      <sz val="12"/>
      <color rgb="FFFF0000"/>
      <name val="Calibri"/>
      <family val="2"/>
      <scheme val="minor"/>
    </font>
    <font>
      <b/>
      <sz val="12"/>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5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right/>
      <top style="medium">
        <color indexed="64"/>
      </top>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hair">
        <color indexed="64"/>
      </left>
      <right style="dotted">
        <color indexed="64"/>
      </right>
      <top style="thin">
        <color indexed="64"/>
      </top>
      <bottom/>
      <diagonal/>
    </border>
    <border>
      <left style="hair">
        <color indexed="64"/>
      </left>
      <right style="dotted">
        <color indexed="64"/>
      </right>
      <top/>
      <bottom style="dotted">
        <color indexed="64"/>
      </bottom>
      <diagonal/>
    </border>
    <border>
      <left style="hair">
        <color indexed="64"/>
      </left>
      <right style="hair">
        <color indexed="64"/>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style="dotted">
        <color indexed="64"/>
      </top>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
      <left style="dotted">
        <color indexed="64"/>
      </left>
      <right style="thin">
        <color indexed="64"/>
      </right>
      <top style="thin">
        <color indexed="64"/>
      </top>
      <bottom style="dotted">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130">
    <xf numFmtId="0" fontId="0" fillId="0" borderId="0" xfId="0"/>
    <xf numFmtId="0" fontId="1" fillId="0" borderId="11" xfId="0" applyFont="1" applyBorder="1" applyAlignment="1">
      <alignment vertical="center"/>
    </xf>
    <xf numFmtId="0" fontId="2" fillId="0" borderId="0" xfId="0" applyFont="1" applyAlignment="1">
      <alignment vertical="center"/>
    </xf>
    <xf numFmtId="0" fontId="2" fillId="2" borderId="2" xfId="0" applyFont="1" applyFill="1" applyBorder="1" applyAlignment="1">
      <alignment horizontal="center" vertical="center" wrapText="1"/>
    </xf>
    <xf numFmtId="44" fontId="0" fillId="2" borderId="13" xfId="2" applyFont="1" applyFill="1" applyBorder="1" applyAlignment="1">
      <alignment horizontal="center" vertical="center"/>
    </xf>
    <xf numFmtId="9" fontId="0" fillId="2" borderId="13" xfId="1" applyFont="1" applyFill="1" applyBorder="1" applyAlignment="1">
      <alignment horizontal="center" vertical="center"/>
    </xf>
    <xf numFmtId="0" fontId="0" fillId="2" borderId="10" xfId="0" applyFill="1" applyBorder="1"/>
    <xf numFmtId="0" fontId="0" fillId="2" borderId="1" xfId="0" applyFill="1" applyBorder="1"/>
    <xf numFmtId="0" fontId="0" fillId="2" borderId="3" xfId="0" applyFill="1" applyBorder="1"/>
    <xf numFmtId="0" fontId="0" fillId="2" borderId="11" xfId="0" applyFill="1" applyBorder="1"/>
    <xf numFmtId="0" fontId="0" fillId="2" borderId="0" xfId="0" applyFill="1"/>
    <xf numFmtId="0" fontId="0" fillId="2" borderId="4" xfId="0" applyFill="1" applyBorder="1"/>
    <xf numFmtId="10" fontId="0" fillId="2" borderId="27" xfId="0" applyNumberFormat="1" applyFill="1" applyBorder="1" applyAlignment="1">
      <alignment horizontal="center" vertical="center"/>
    </xf>
    <xf numFmtId="10" fontId="0" fillId="2" borderId="22" xfId="0" applyNumberFormat="1" applyFill="1" applyBorder="1" applyAlignment="1">
      <alignment horizontal="center" vertical="center"/>
    </xf>
    <xf numFmtId="2" fontId="0" fillId="2" borderId="21" xfId="0" applyNumberFormat="1" applyFill="1" applyBorder="1" applyAlignment="1">
      <alignment horizontal="center" vertical="center"/>
    </xf>
    <xf numFmtId="2" fontId="0" fillId="2" borderId="13" xfId="0" applyNumberFormat="1" applyFill="1" applyBorder="1" applyAlignment="1">
      <alignment horizontal="center" vertical="center"/>
    </xf>
    <xf numFmtId="3" fontId="0" fillId="2" borderId="13" xfId="0" applyNumberFormat="1" applyFill="1" applyBorder="1" applyAlignment="1">
      <alignment horizontal="center" vertical="center"/>
    </xf>
    <xf numFmtId="3" fontId="0" fillId="2" borderId="15" xfId="0" applyNumberFormat="1" applyFill="1" applyBorder="1" applyAlignment="1">
      <alignment horizontal="center" vertical="center"/>
    </xf>
    <xf numFmtId="0" fontId="0" fillId="2" borderId="0" xfId="0" applyFill="1" applyAlignment="1">
      <alignment horizontal="center" vertical="center"/>
    </xf>
    <xf numFmtId="0" fontId="0" fillId="2" borderId="37" xfId="0" applyFill="1" applyBorder="1"/>
    <xf numFmtId="2" fontId="0" fillId="2" borderId="20" xfId="0" applyNumberFormat="1" applyFill="1" applyBorder="1" applyAlignment="1">
      <alignment horizontal="center" vertical="center"/>
    </xf>
    <xf numFmtId="2" fontId="0" fillId="2" borderId="48" xfId="0" applyNumberFormat="1" applyFill="1" applyBorder="1" applyAlignment="1">
      <alignment horizontal="center" vertical="center"/>
    </xf>
    <xf numFmtId="44" fontId="0" fillId="2" borderId="49" xfId="2" applyFont="1" applyFill="1" applyBorder="1" applyAlignment="1">
      <alignment horizontal="center" vertical="center"/>
    </xf>
    <xf numFmtId="10" fontId="0" fillId="0" borderId="27" xfId="0" applyNumberFormat="1" applyBorder="1" applyAlignment="1">
      <alignment horizontal="center" vertical="center"/>
    </xf>
    <xf numFmtId="10" fontId="0" fillId="0" borderId="22" xfId="0" applyNumberFormat="1" applyBorder="1" applyAlignment="1">
      <alignment horizontal="center" vertical="center"/>
    </xf>
    <xf numFmtId="0" fontId="1" fillId="2" borderId="0" xfId="0" applyFont="1" applyFill="1" applyAlignment="1">
      <alignment horizontal="center"/>
    </xf>
    <xf numFmtId="0" fontId="1" fillId="2" borderId="4" xfId="0" applyFont="1" applyFill="1" applyBorder="1" applyAlignment="1">
      <alignment horizontal="center"/>
    </xf>
    <xf numFmtId="0" fontId="1" fillId="2" borderId="0" xfId="0" applyFont="1" applyFill="1" applyAlignment="1">
      <alignment horizontal="center" vertical="center"/>
    </xf>
    <xf numFmtId="0" fontId="1" fillId="2" borderId="4"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10" fontId="5" fillId="2" borderId="31" xfId="0" applyNumberFormat="1" applyFont="1" applyFill="1" applyBorder="1" applyAlignment="1">
      <alignment horizontal="center" vertical="center" wrapText="1"/>
    </xf>
    <xf numFmtId="10" fontId="5" fillId="2" borderId="32" xfId="0" applyNumberFormat="1" applyFont="1" applyFill="1" applyBorder="1" applyAlignment="1">
      <alignment horizontal="center" vertical="center" wrapText="1"/>
    </xf>
    <xf numFmtId="10" fontId="5" fillId="2" borderId="41" xfId="0" applyNumberFormat="1" applyFont="1" applyFill="1" applyBorder="1" applyAlignment="1">
      <alignment horizontal="center" vertical="center" wrapText="1"/>
    </xf>
    <xf numFmtId="10" fontId="5" fillId="2" borderId="40" xfId="0" applyNumberFormat="1" applyFont="1" applyFill="1" applyBorder="1" applyAlignment="1">
      <alignment horizontal="center" vertical="center" wrapText="1"/>
    </xf>
    <xf numFmtId="0" fontId="0" fillId="2" borderId="27" xfId="0" applyFill="1" applyBorder="1" applyAlignment="1">
      <alignment horizontal="left" vertical="top" wrapText="1"/>
    </xf>
    <xf numFmtId="0" fontId="0" fillId="2" borderId="28" xfId="0" applyFill="1" applyBorder="1" applyAlignment="1">
      <alignment horizontal="left" vertical="top" wrapText="1"/>
    </xf>
    <xf numFmtId="0" fontId="0" fillId="2" borderId="22" xfId="0" applyFill="1" applyBorder="1" applyAlignment="1">
      <alignment horizontal="left" vertical="top" wrapText="1"/>
    </xf>
    <xf numFmtId="0" fontId="0" fillId="2" borderId="23" xfId="0" applyFill="1" applyBorder="1" applyAlignment="1">
      <alignment horizontal="left" vertical="top" wrapText="1"/>
    </xf>
    <xf numFmtId="10" fontId="5" fillId="2" borderId="29" xfId="0" applyNumberFormat="1" applyFont="1" applyFill="1" applyBorder="1" applyAlignment="1">
      <alignment horizontal="center" vertical="center" wrapText="1"/>
    </xf>
    <xf numFmtId="10" fontId="5" fillId="2" borderId="30" xfId="0" applyNumberFormat="1" applyFont="1" applyFill="1" applyBorder="1" applyAlignment="1">
      <alignment horizontal="center"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0" fontId="0" fillId="2" borderId="13" xfId="0" applyFill="1" applyBorder="1" applyAlignment="1">
      <alignment horizontal="center" vertical="center" wrapText="1"/>
    </xf>
    <xf numFmtId="9" fontId="0" fillId="2" borderId="25" xfId="1" applyFont="1" applyFill="1" applyBorder="1" applyAlignment="1">
      <alignment horizontal="center" vertical="center" wrapText="1"/>
    </xf>
    <xf numFmtId="9" fontId="0" fillId="2" borderId="20" xfId="1" applyFont="1" applyFill="1" applyBorder="1" applyAlignment="1">
      <alignment horizontal="center" vertical="center" wrapText="1"/>
    </xf>
    <xf numFmtId="0" fontId="0" fillId="2" borderId="25" xfId="0" applyFill="1" applyBorder="1" applyAlignment="1">
      <alignment horizontal="center" vertical="center"/>
    </xf>
    <xf numFmtId="0" fontId="0" fillId="2" borderId="20" xfId="0" applyFill="1" applyBorder="1" applyAlignment="1">
      <alignment horizontal="center" vertical="center"/>
    </xf>
    <xf numFmtId="0" fontId="2" fillId="2" borderId="33"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0" fillId="2" borderId="20" xfId="0" applyFill="1" applyBorder="1" applyAlignment="1">
      <alignment vertical="center" wrapText="1"/>
    </xf>
    <xf numFmtId="0" fontId="0" fillId="2" borderId="13" xfId="0" applyFill="1" applyBorder="1" applyAlignment="1">
      <alignment vertical="center" wrapText="1"/>
    </xf>
    <xf numFmtId="0" fontId="0" fillId="2" borderId="20" xfId="0" applyFill="1" applyBorder="1" applyAlignment="1">
      <alignment horizontal="center" vertical="center" wrapText="1"/>
    </xf>
    <xf numFmtId="0" fontId="0" fillId="2" borderId="13" xfId="0" applyFill="1" applyBorder="1" applyAlignment="1">
      <alignment horizontal="center" vertical="center"/>
    </xf>
    <xf numFmtId="44" fontId="0" fillId="2" borderId="25" xfId="2" applyFont="1" applyFill="1" applyBorder="1" applyAlignment="1">
      <alignment horizontal="center" vertical="center" wrapText="1"/>
    </xf>
    <xf numFmtId="44" fontId="0" fillId="2" borderId="20" xfId="2" applyFont="1" applyFill="1" applyBorder="1" applyAlignment="1">
      <alignment horizontal="center" vertical="center" wrapText="1"/>
    </xf>
    <xf numFmtId="0" fontId="2" fillId="2" borderId="46" xfId="0" applyFont="1" applyFill="1" applyBorder="1" applyAlignment="1">
      <alignment horizontal="left" vertical="center" wrapText="1"/>
    </xf>
    <xf numFmtId="0" fontId="0" fillId="2" borderId="45" xfId="0" applyFill="1" applyBorder="1" applyAlignment="1">
      <alignment horizontal="left" vertical="center" wrapText="1"/>
    </xf>
    <xf numFmtId="0" fontId="0" fillId="2" borderId="24" xfId="0" applyFill="1" applyBorder="1" applyAlignment="1">
      <alignment horizontal="left" vertical="center" wrapText="1"/>
    </xf>
    <xf numFmtId="0" fontId="0" fillId="2" borderId="45"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43" xfId="0" applyFill="1" applyBorder="1" applyAlignment="1">
      <alignment horizontal="center" vertical="center"/>
    </xf>
    <xf numFmtId="0" fontId="0" fillId="2" borderId="44" xfId="0" applyFill="1" applyBorder="1" applyAlignment="1">
      <alignment horizontal="center" vertical="center"/>
    </xf>
    <xf numFmtId="10" fontId="0" fillId="2" borderId="42" xfId="0" applyNumberFormat="1" applyFill="1" applyBorder="1" applyAlignment="1">
      <alignment horizontal="center" vertical="center"/>
    </xf>
    <xf numFmtId="10" fontId="0" fillId="2" borderId="27" xfId="0" applyNumberFormat="1" applyFill="1" applyBorder="1" applyAlignment="1">
      <alignment horizontal="center" vertical="center"/>
    </xf>
    <xf numFmtId="0" fontId="2" fillId="2" borderId="35" xfId="0" applyFont="1" applyFill="1" applyBorder="1" applyAlignment="1">
      <alignment horizontal="left" vertical="center" wrapText="1"/>
    </xf>
    <xf numFmtId="0" fontId="0" fillId="2" borderId="25" xfId="0" applyFill="1" applyBorder="1" applyAlignment="1">
      <alignment vertical="center" wrapText="1"/>
    </xf>
    <xf numFmtId="3" fontId="0" fillId="2" borderId="25" xfId="0" applyNumberFormat="1" applyFill="1" applyBorder="1" applyAlignment="1">
      <alignment horizontal="center" vertical="center" wrapText="1"/>
    </xf>
    <xf numFmtId="3" fontId="0" fillId="2" borderId="20" xfId="0" applyNumberFormat="1" applyFill="1" applyBorder="1" applyAlignment="1">
      <alignment horizontal="center" vertical="center" wrapText="1"/>
    </xf>
    <xf numFmtId="0" fontId="0" fillId="2" borderId="42" xfId="0" applyFill="1" applyBorder="1" applyAlignment="1">
      <alignment horizontal="center" vertical="center"/>
    </xf>
    <xf numFmtId="0" fontId="0" fillId="2" borderId="27" xfId="0" applyFill="1" applyBorder="1" applyAlignment="1">
      <alignment horizontal="center" vertical="center"/>
    </xf>
    <xf numFmtId="0" fontId="0" fillId="2" borderId="13" xfId="0" applyFill="1" applyBorder="1" applyAlignment="1">
      <alignment horizontal="justify" vertical="top" wrapText="1"/>
    </xf>
    <xf numFmtId="0" fontId="0" fillId="2" borderId="14" xfId="0" applyFill="1" applyBorder="1" applyAlignment="1">
      <alignment horizontal="justify" vertical="top" wrapText="1"/>
    </xf>
    <xf numFmtId="0" fontId="2" fillId="2" borderId="25" xfId="0" applyFont="1" applyFill="1" applyBorder="1" applyAlignment="1">
      <alignment vertical="center" wrapText="1"/>
    </xf>
    <xf numFmtId="0" fontId="2" fillId="2" borderId="13" xfId="0" applyFont="1" applyFill="1" applyBorder="1" applyAlignment="1">
      <alignment horizontal="left" vertical="top" wrapText="1"/>
    </xf>
    <xf numFmtId="0" fontId="2" fillId="2" borderId="14" xfId="0" applyFont="1" applyFill="1" applyBorder="1" applyAlignment="1">
      <alignment horizontal="left" vertical="top" wrapText="1"/>
    </xf>
    <xf numFmtId="1" fontId="0" fillId="2" borderId="25" xfId="0" applyNumberFormat="1" applyFill="1" applyBorder="1" applyAlignment="1">
      <alignment horizontal="center" vertical="center" wrapText="1"/>
    </xf>
    <xf numFmtId="1" fontId="0" fillId="2" borderId="20" xfId="0" applyNumberFormat="1" applyFill="1" applyBorder="1" applyAlignment="1">
      <alignment horizontal="center" vertical="center" wrapText="1"/>
    </xf>
    <xf numFmtId="0" fontId="2" fillId="2" borderId="13" xfId="0" applyFont="1" applyFill="1" applyBorder="1" applyAlignment="1">
      <alignment wrapText="1"/>
    </xf>
    <xf numFmtId="0" fontId="2" fillId="2" borderId="14" xfId="0" applyFont="1" applyFill="1" applyBorder="1" applyAlignment="1">
      <alignment wrapText="1"/>
    </xf>
    <xf numFmtId="10" fontId="5" fillId="2" borderId="39" xfId="0" applyNumberFormat="1" applyFont="1" applyFill="1" applyBorder="1" applyAlignment="1">
      <alignment horizontal="center" vertical="center" wrapText="1"/>
    </xf>
    <xf numFmtId="10" fontId="5" fillId="2" borderId="38" xfId="0" applyNumberFormat="1" applyFont="1" applyFill="1" applyBorder="1" applyAlignment="1">
      <alignment horizontal="center"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0" fillId="2" borderId="26" xfId="0" applyFill="1" applyBorder="1" applyAlignment="1">
      <alignment vertical="center" wrapText="1"/>
    </xf>
    <xf numFmtId="0" fontId="0" fillId="2" borderId="15" xfId="0" applyFill="1" applyBorder="1" applyAlignment="1">
      <alignment horizontal="center" vertical="center" wrapText="1"/>
    </xf>
    <xf numFmtId="3" fontId="0" fillId="2" borderId="26" xfId="0" applyNumberFormat="1" applyFill="1" applyBorder="1" applyAlignment="1">
      <alignment horizontal="center" vertical="center" wrapText="1"/>
    </xf>
    <xf numFmtId="0" fontId="0" fillId="2" borderId="26" xfId="0" applyFill="1" applyBorder="1" applyAlignment="1">
      <alignment horizontal="center"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2" borderId="13" xfId="0" applyFont="1" applyFill="1" applyBorder="1" applyAlignment="1">
      <alignment vertical="top" wrapText="1"/>
    </xf>
    <xf numFmtId="0" fontId="2" fillId="2" borderId="14" xfId="0" applyFont="1" applyFill="1" applyBorder="1" applyAlignment="1">
      <alignment vertical="top" wrapText="1"/>
    </xf>
    <xf numFmtId="0" fontId="2" fillId="2" borderId="47" xfId="0" applyFont="1" applyFill="1" applyBorder="1" applyAlignment="1">
      <alignment horizontal="left" vertical="center" wrapText="1"/>
    </xf>
    <xf numFmtId="0" fontId="0" fillId="2" borderId="27" xfId="0" applyFill="1" applyBorder="1" applyAlignment="1">
      <alignment horizontal="left" vertical="center" wrapText="1"/>
    </xf>
    <xf numFmtId="0" fontId="0" fillId="2" borderId="28" xfId="0" applyFill="1" applyBorder="1" applyAlignment="1">
      <alignment horizontal="left" vertical="center" wrapText="1"/>
    </xf>
    <xf numFmtId="0" fontId="0" fillId="2" borderId="22" xfId="0" applyFill="1" applyBorder="1" applyAlignment="1">
      <alignment horizontal="left" vertical="center" wrapText="1"/>
    </xf>
    <xf numFmtId="0" fontId="0" fillId="2" borderId="23" xfId="0" applyFill="1" applyBorder="1" applyAlignment="1">
      <alignment horizontal="left" vertical="center" wrapText="1"/>
    </xf>
    <xf numFmtId="10" fontId="0" fillId="0" borderId="27" xfId="0" applyNumberFormat="1" applyBorder="1" applyAlignment="1">
      <alignment horizontal="center" vertical="center"/>
    </xf>
    <xf numFmtId="10" fontId="0" fillId="0" borderId="22" xfId="0" applyNumberFormat="1" applyBorder="1" applyAlignment="1">
      <alignment horizontal="center" vertical="center"/>
    </xf>
    <xf numFmtId="0" fontId="0" fillId="0" borderId="27" xfId="0" applyBorder="1" applyAlignment="1">
      <alignment horizontal="center" vertical="center"/>
    </xf>
    <xf numFmtId="0" fontId="0" fillId="0" borderId="22" xfId="0" applyBorder="1" applyAlignment="1">
      <alignment horizontal="center" vertical="center"/>
    </xf>
    <xf numFmtId="10" fontId="5" fillId="0" borderId="31" xfId="0" applyNumberFormat="1" applyFont="1" applyBorder="1" applyAlignment="1">
      <alignment horizontal="center" vertical="center" wrapText="1"/>
    </xf>
    <xf numFmtId="10" fontId="5" fillId="0" borderId="32" xfId="0" applyNumberFormat="1" applyFont="1" applyBorder="1" applyAlignment="1">
      <alignment horizontal="center" vertical="center" wrapText="1"/>
    </xf>
    <xf numFmtId="10" fontId="5" fillId="0" borderId="50" xfId="0" applyNumberFormat="1" applyFont="1" applyBorder="1" applyAlignment="1">
      <alignment horizontal="center" vertical="center" wrapText="1"/>
    </xf>
    <xf numFmtId="10" fontId="5" fillId="0" borderId="30" xfId="0" applyNumberFormat="1" applyFont="1" applyBorder="1" applyAlignment="1">
      <alignment horizontal="center" vertical="center"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2" fillId="0" borderId="51" xfId="0" applyFont="1" applyBorder="1" applyAlignment="1">
      <alignment horizontal="left" vertical="center" wrapText="1"/>
    </xf>
    <xf numFmtId="0" fontId="2" fillId="0" borderId="52" xfId="0" applyFont="1" applyBorder="1" applyAlignment="1">
      <alignment horizontal="left" vertical="center" wrapText="1"/>
    </xf>
    <xf numFmtId="0" fontId="2" fillId="0" borderId="53" xfId="0" applyFont="1" applyBorder="1" applyAlignment="1">
      <alignment horizontal="left" vertical="center" wrapText="1"/>
    </xf>
    <xf numFmtId="0" fontId="2" fillId="0" borderId="54" xfId="0" applyFont="1" applyBorder="1" applyAlignment="1">
      <alignment horizontal="left" vertical="center" wrapText="1"/>
    </xf>
    <xf numFmtId="0" fontId="2" fillId="0" borderId="55" xfId="0" applyFont="1" applyBorder="1" applyAlignment="1">
      <alignment horizontal="left" vertical="center" wrapText="1"/>
    </xf>
    <xf numFmtId="0" fontId="2" fillId="0" borderId="56" xfId="0" applyFont="1" applyBorder="1" applyAlignment="1">
      <alignment horizontal="left" vertical="center" wrapText="1"/>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2</xdr:col>
      <xdr:colOff>337911</xdr:colOff>
      <xdr:row>101</xdr:row>
      <xdr:rowOff>6804</xdr:rowOff>
    </xdr:from>
    <xdr:ext cx="5018767" cy="1619249"/>
    <xdr:sp macro="" textlink="">
      <xdr:nvSpPr>
        <xdr:cNvPr id="3" name="CuadroTexto 2">
          <a:extLst>
            <a:ext uri="{FF2B5EF4-FFF2-40B4-BE49-F238E27FC236}">
              <a16:creationId xmlns:a16="http://schemas.microsoft.com/office/drawing/2014/main" id="{2FE7CACE-7672-4170-B848-7B26644C7DEF}"/>
            </a:ext>
          </a:extLst>
        </xdr:cNvPr>
        <xdr:cNvSpPr txBox="1"/>
      </xdr:nvSpPr>
      <xdr:spPr>
        <a:xfrm>
          <a:off x="2014311" y="66138879"/>
          <a:ext cx="5018767" cy="161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_________________________</a:t>
          </a:r>
        </a:p>
        <a:p>
          <a:pPr algn="ctr"/>
          <a:r>
            <a:rPr lang="es-MX" sz="1800"/>
            <a:t>Elaboró</a:t>
          </a:r>
        </a:p>
        <a:p>
          <a:pPr algn="ctr"/>
          <a:r>
            <a:rPr lang="es-MX" sz="1800"/>
            <a:t>L.C. Carlos Manuel May Tun</a:t>
          </a:r>
        </a:p>
      </xdr:txBody>
    </xdr:sp>
    <xdr:clientData/>
  </xdr:oneCellAnchor>
  <xdr:oneCellAnchor>
    <xdr:from>
      <xdr:col>7</xdr:col>
      <xdr:colOff>862818</xdr:colOff>
      <xdr:row>101</xdr:row>
      <xdr:rowOff>165554</xdr:rowOff>
    </xdr:from>
    <xdr:ext cx="4056164" cy="1607993"/>
    <xdr:sp macro="" textlink="">
      <xdr:nvSpPr>
        <xdr:cNvPr id="4" name="CuadroTexto 3">
          <a:extLst>
            <a:ext uri="{FF2B5EF4-FFF2-40B4-BE49-F238E27FC236}">
              <a16:creationId xmlns:a16="http://schemas.microsoft.com/office/drawing/2014/main" id="{E64A9A78-FF09-4FC2-9728-E13DD584102D}"/>
            </a:ext>
          </a:extLst>
        </xdr:cNvPr>
        <xdr:cNvSpPr txBox="1"/>
      </xdr:nvSpPr>
      <xdr:spPr>
        <a:xfrm>
          <a:off x="11235543" y="66297629"/>
          <a:ext cx="4056164" cy="16079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800"/>
            <a:t>_________________________</a:t>
          </a:r>
        </a:p>
        <a:p>
          <a:pPr algn="ctr"/>
          <a:r>
            <a:rPr lang="es-MX" sz="1800"/>
            <a:t>Revisó</a:t>
          </a:r>
        </a:p>
        <a:p>
          <a:pPr algn="ctr"/>
          <a:r>
            <a:rPr lang="es-MX" sz="1800"/>
            <a:t>Mtro. Enrique E. Encalada Sánchez</a:t>
          </a:r>
        </a:p>
        <a:p>
          <a:pPr algn="ctr"/>
          <a:r>
            <a:rPr lang="es-MX" sz="1800"/>
            <a:t>Dirección de Planeación de la DGPM</a:t>
          </a:r>
        </a:p>
      </xdr:txBody>
    </xdr:sp>
    <xdr:clientData/>
  </xdr:oneCellAnchor>
  <xdr:oneCellAnchor>
    <xdr:from>
      <xdr:col>13</xdr:col>
      <xdr:colOff>535214</xdr:colOff>
      <xdr:row>102</xdr:row>
      <xdr:rowOff>129967</xdr:rowOff>
    </xdr:from>
    <xdr:ext cx="5007428" cy="1250855"/>
    <xdr:sp macro="" textlink="">
      <xdr:nvSpPr>
        <xdr:cNvPr id="5" name="CuadroTexto 4">
          <a:extLst>
            <a:ext uri="{FF2B5EF4-FFF2-40B4-BE49-F238E27FC236}">
              <a16:creationId xmlns:a16="http://schemas.microsoft.com/office/drawing/2014/main" id="{E7D5DCD1-972C-415E-998B-3ED919FDC792}"/>
            </a:ext>
          </a:extLst>
        </xdr:cNvPr>
        <xdr:cNvSpPr txBox="1"/>
      </xdr:nvSpPr>
      <xdr:spPr>
        <a:xfrm>
          <a:off x="19612428" y="66464788"/>
          <a:ext cx="5007428" cy="12508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2000"/>
            <a:t>_________________________</a:t>
          </a:r>
        </a:p>
        <a:p>
          <a:pPr algn="ctr"/>
          <a:r>
            <a:rPr lang="es-MX" sz="1800"/>
            <a:t>Autorizó</a:t>
          </a:r>
        </a:p>
        <a:p>
          <a:pPr algn="ctr"/>
          <a:r>
            <a:rPr lang="es-MX" sz="1800"/>
            <a:t>C.P.C.</a:t>
          </a:r>
          <a:r>
            <a:rPr lang="es-MX" sz="1800" baseline="0"/>
            <a:t> Yuri Salazar Ceballos</a:t>
          </a:r>
          <a:endParaRPr lang="es-MX" sz="1800"/>
        </a:p>
        <a:p>
          <a:pPr algn="ctr"/>
          <a:r>
            <a:rPr lang="es-MX" sz="1800"/>
            <a:t>Tesorero Municipal</a:t>
          </a:r>
        </a:p>
      </xdr:txBody>
    </xdr:sp>
    <xdr:clientData/>
  </xdr:oneCellAnchor>
  <xdr:twoCellAnchor editAs="oneCell">
    <xdr:from>
      <xdr:col>2</xdr:col>
      <xdr:colOff>1374322</xdr:colOff>
      <xdr:row>2</xdr:row>
      <xdr:rowOff>40822</xdr:rowOff>
    </xdr:from>
    <xdr:to>
      <xdr:col>3</xdr:col>
      <xdr:colOff>530680</xdr:colOff>
      <xdr:row>7</xdr:row>
      <xdr:rowOff>181159</xdr:rowOff>
    </xdr:to>
    <xdr:pic>
      <xdr:nvPicPr>
        <xdr:cNvPr id="7" name="Imagen 6">
          <a:extLst>
            <a:ext uri="{FF2B5EF4-FFF2-40B4-BE49-F238E27FC236}">
              <a16:creationId xmlns:a16="http://schemas.microsoft.com/office/drawing/2014/main" id="{4D398A54-CF6B-43F7-9A86-C6ECC821C8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608" y="449036"/>
          <a:ext cx="1292679" cy="1242516"/>
        </a:xfrm>
        <a:prstGeom prst="rect">
          <a:avLst/>
        </a:prstGeom>
      </xdr:spPr>
    </xdr:pic>
    <xdr:clientData/>
  </xdr:twoCellAnchor>
  <xdr:twoCellAnchor editAs="oneCell">
    <xdr:from>
      <xdr:col>14</xdr:col>
      <xdr:colOff>612315</xdr:colOff>
      <xdr:row>2</xdr:row>
      <xdr:rowOff>68042</xdr:rowOff>
    </xdr:from>
    <xdr:to>
      <xdr:col>16</xdr:col>
      <xdr:colOff>112910</xdr:colOff>
      <xdr:row>7</xdr:row>
      <xdr:rowOff>144582</xdr:rowOff>
    </xdr:to>
    <xdr:pic>
      <xdr:nvPicPr>
        <xdr:cNvPr id="8" name="Imagen 7">
          <a:extLst>
            <a:ext uri="{FF2B5EF4-FFF2-40B4-BE49-F238E27FC236}">
              <a16:creationId xmlns:a16="http://schemas.microsoft.com/office/drawing/2014/main" id="{C115CB4C-FA1B-4C86-8395-DDED2368C72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6338" t="38369" r="25232" b="31118"/>
        <a:stretch/>
      </xdr:blipFill>
      <xdr:spPr bwMode="auto">
        <a:xfrm>
          <a:off x="21512886" y="476256"/>
          <a:ext cx="3337810" cy="117871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15</xdr:col>
      <xdr:colOff>1894105</xdr:colOff>
      <xdr:row>2</xdr:row>
      <xdr:rowOff>79950</xdr:rowOff>
    </xdr:from>
    <xdr:to>
      <xdr:col>16</xdr:col>
      <xdr:colOff>1789383</xdr:colOff>
      <xdr:row>7</xdr:row>
      <xdr:rowOff>96726</xdr:rowOff>
    </xdr:to>
    <xdr:pic>
      <xdr:nvPicPr>
        <xdr:cNvPr id="9" name="Imagen 8">
          <a:extLst>
            <a:ext uri="{FF2B5EF4-FFF2-40B4-BE49-F238E27FC236}">
              <a16:creationId xmlns:a16="http://schemas.microsoft.com/office/drawing/2014/main" id="{4365F11A-B2F2-4009-9328-3A6CA285B24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4115" r="41814"/>
        <a:stretch/>
      </xdr:blipFill>
      <xdr:spPr bwMode="auto">
        <a:xfrm>
          <a:off x="24713284" y="488164"/>
          <a:ext cx="1813885" cy="111895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337911</xdr:colOff>
      <xdr:row>99</xdr:row>
      <xdr:rowOff>6804</xdr:rowOff>
    </xdr:from>
    <xdr:ext cx="5018767" cy="1619249"/>
    <xdr:sp macro="" textlink="">
      <xdr:nvSpPr>
        <xdr:cNvPr id="2" name="CuadroTexto 1">
          <a:extLst>
            <a:ext uri="{FF2B5EF4-FFF2-40B4-BE49-F238E27FC236}">
              <a16:creationId xmlns:a16="http://schemas.microsoft.com/office/drawing/2014/main" id="{079D0D33-FA9B-4BC2-9DDB-1D6F72CD9849}"/>
            </a:ext>
          </a:extLst>
        </xdr:cNvPr>
        <xdr:cNvSpPr txBox="1"/>
      </xdr:nvSpPr>
      <xdr:spPr>
        <a:xfrm>
          <a:off x="2014311" y="67129479"/>
          <a:ext cx="5018767" cy="161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_________________________</a:t>
          </a:r>
        </a:p>
        <a:p>
          <a:pPr algn="ctr"/>
          <a:r>
            <a:rPr lang="es-MX" sz="1800"/>
            <a:t>Elaboró</a:t>
          </a:r>
        </a:p>
        <a:p>
          <a:pPr algn="ctr"/>
          <a:r>
            <a:rPr lang="es-MX" sz="1800"/>
            <a:t>L.C. Carlos Manuel May Tun</a:t>
          </a:r>
        </a:p>
      </xdr:txBody>
    </xdr:sp>
    <xdr:clientData/>
  </xdr:oneCellAnchor>
  <xdr:oneCellAnchor>
    <xdr:from>
      <xdr:col>7</xdr:col>
      <xdr:colOff>862818</xdr:colOff>
      <xdr:row>99</xdr:row>
      <xdr:rowOff>165554</xdr:rowOff>
    </xdr:from>
    <xdr:ext cx="4056164" cy="1607993"/>
    <xdr:sp macro="" textlink="">
      <xdr:nvSpPr>
        <xdr:cNvPr id="3" name="CuadroTexto 2">
          <a:extLst>
            <a:ext uri="{FF2B5EF4-FFF2-40B4-BE49-F238E27FC236}">
              <a16:creationId xmlns:a16="http://schemas.microsoft.com/office/drawing/2014/main" id="{6434FF1A-A428-41B0-933C-51E3C8C01F70}"/>
            </a:ext>
          </a:extLst>
        </xdr:cNvPr>
        <xdr:cNvSpPr txBox="1"/>
      </xdr:nvSpPr>
      <xdr:spPr>
        <a:xfrm>
          <a:off x="11235543" y="67288229"/>
          <a:ext cx="4056164" cy="16079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800"/>
            <a:t>_________________________</a:t>
          </a:r>
        </a:p>
        <a:p>
          <a:pPr algn="ctr"/>
          <a:r>
            <a:rPr lang="es-MX" sz="1800"/>
            <a:t>Revisó</a:t>
          </a:r>
        </a:p>
        <a:p>
          <a:pPr algn="ctr"/>
          <a:r>
            <a:rPr lang="es-MX" sz="1800"/>
            <a:t>Mtro. Enrique E. Encalada Sánchez</a:t>
          </a:r>
        </a:p>
        <a:p>
          <a:pPr algn="ctr"/>
          <a:r>
            <a:rPr lang="es-MX" sz="1800"/>
            <a:t>Dirección de Planeación de la DGPM</a:t>
          </a:r>
        </a:p>
      </xdr:txBody>
    </xdr:sp>
    <xdr:clientData/>
  </xdr:oneCellAnchor>
  <xdr:oneCellAnchor>
    <xdr:from>
      <xdr:col>13</xdr:col>
      <xdr:colOff>535214</xdr:colOff>
      <xdr:row>100</xdr:row>
      <xdr:rowOff>129967</xdr:rowOff>
    </xdr:from>
    <xdr:ext cx="5007428" cy="1250855"/>
    <xdr:sp macro="" textlink="">
      <xdr:nvSpPr>
        <xdr:cNvPr id="4" name="CuadroTexto 3">
          <a:extLst>
            <a:ext uri="{FF2B5EF4-FFF2-40B4-BE49-F238E27FC236}">
              <a16:creationId xmlns:a16="http://schemas.microsoft.com/office/drawing/2014/main" id="{281FE101-B6DC-48B2-931C-F7C7A39DE14E}"/>
            </a:ext>
          </a:extLst>
        </xdr:cNvPr>
        <xdr:cNvSpPr txBox="1"/>
      </xdr:nvSpPr>
      <xdr:spPr>
        <a:xfrm>
          <a:off x="19566164" y="67452667"/>
          <a:ext cx="5007428" cy="12508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2000"/>
            <a:t>_________________________</a:t>
          </a:r>
        </a:p>
        <a:p>
          <a:pPr algn="ctr"/>
          <a:r>
            <a:rPr lang="es-MX" sz="1800"/>
            <a:t>Autorizó</a:t>
          </a:r>
        </a:p>
        <a:p>
          <a:pPr algn="ctr"/>
          <a:r>
            <a:rPr lang="es-MX" sz="1800"/>
            <a:t>C.P.C.</a:t>
          </a:r>
          <a:r>
            <a:rPr lang="es-MX" sz="1800" baseline="0"/>
            <a:t> Yuri Salazar Ceballos</a:t>
          </a:r>
          <a:endParaRPr lang="es-MX" sz="1800"/>
        </a:p>
        <a:p>
          <a:pPr algn="ctr"/>
          <a:r>
            <a:rPr lang="es-MX" sz="1800"/>
            <a:t>Tesorero Municipal</a:t>
          </a:r>
        </a:p>
      </xdr:txBody>
    </xdr:sp>
    <xdr:clientData/>
  </xdr:oneCellAnchor>
  <xdr:twoCellAnchor editAs="oneCell">
    <xdr:from>
      <xdr:col>2</xdr:col>
      <xdr:colOff>1374322</xdr:colOff>
      <xdr:row>2</xdr:row>
      <xdr:rowOff>40822</xdr:rowOff>
    </xdr:from>
    <xdr:to>
      <xdr:col>3</xdr:col>
      <xdr:colOff>530680</xdr:colOff>
      <xdr:row>7</xdr:row>
      <xdr:rowOff>181159</xdr:rowOff>
    </xdr:to>
    <xdr:pic>
      <xdr:nvPicPr>
        <xdr:cNvPr id="5" name="Imagen 4">
          <a:extLst>
            <a:ext uri="{FF2B5EF4-FFF2-40B4-BE49-F238E27FC236}">
              <a16:creationId xmlns:a16="http://schemas.microsoft.com/office/drawing/2014/main" id="{1AAE31BE-3F67-46BD-84DC-9B86B739C2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50722" y="440872"/>
          <a:ext cx="1289958" cy="1226187"/>
        </a:xfrm>
        <a:prstGeom prst="rect">
          <a:avLst/>
        </a:prstGeom>
      </xdr:spPr>
    </xdr:pic>
    <xdr:clientData/>
  </xdr:twoCellAnchor>
  <xdr:twoCellAnchor editAs="oneCell">
    <xdr:from>
      <xdr:col>14</xdr:col>
      <xdr:colOff>612315</xdr:colOff>
      <xdr:row>2</xdr:row>
      <xdr:rowOff>68042</xdr:rowOff>
    </xdr:from>
    <xdr:to>
      <xdr:col>16</xdr:col>
      <xdr:colOff>112910</xdr:colOff>
      <xdr:row>7</xdr:row>
      <xdr:rowOff>144582</xdr:rowOff>
    </xdr:to>
    <xdr:pic>
      <xdr:nvPicPr>
        <xdr:cNvPr id="6" name="Imagen 5">
          <a:extLst>
            <a:ext uri="{FF2B5EF4-FFF2-40B4-BE49-F238E27FC236}">
              <a16:creationId xmlns:a16="http://schemas.microsoft.com/office/drawing/2014/main" id="{D967EE33-10D9-4FB1-9756-1944F927B3A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6338" t="38369" r="25232" b="31118"/>
        <a:stretch/>
      </xdr:blipFill>
      <xdr:spPr bwMode="auto">
        <a:xfrm>
          <a:off x="21472065" y="468092"/>
          <a:ext cx="3348695" cy="11623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15</xdr:col>
      <xdr:colOff>1894105</xdr:colOff>
      <xdr:row>2</xdr:row>
      <xdr:rowOff>79950</xdr:rowOff>
    </xdr:from>
    <xdr:to>
      <xdr:col>16</xdr:col>
      <xdr:colOff>1789383</xdr:colOff>
      <xdr:row>7</xdr:row>
      <xdr:rowOff>96726</xdr:rowOff>
    </xdr:to>
    <xdr:pic>
      <xdr:nvPicPr>
        <xdr:cNvPr id="7" name="Imagen 6">
          <a:extLst>
            <a:ext uri="{FF2B5EF4-FFF2-40B4-BE49-F238E27FC236}">
              <a16:creationId xmlns:a16="http://schemas.microsoft.com/office/drawing/2014/main" id="{C89FC596-4563-46AC-A0A5-32C9869C4F7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4115" r="41814"/>
        <a:stretch/>
      </xdr:blipFill>
      <xdr:spPr bwMode="auto">
        <a:xfrm>
          <a:off x="24677905" y="480000"/>
          <a:ext cx="1819328" cy="1102626"/>
        </a:xfrm>
        <a:prstGeom prst="rect">
          <a:avLst/>
        </a:prstGeom>
        <a:noFill/>
        <a:ln>
          <a:noFill/>
        </a:ln>
        <a:extLst>
          <a:ext uri="{53640926-AAD7-44D8-BBD7-CCE9431645EC}">
            <a14:shadowObscured xmlns:a14="http://schemas.microsoft.com/office/drawing/2010/main"/>
          </a:ext>
        </a:extLst>
      </xdr:spPr>
    </xdr:pic>
    <xdr:clientData/>
  </xdr:twoCellAnchor>
  <xdr:oneCellAnchor>
    <xdr:from>
      <xdr:col>2</xdr:col>
      <xdr:colOff>337911</xdr:colOff>
      <xdr:row>99</xdr:row>
      <xdr:rowOff>6804</xdr:rowOff>
    </xdr:from>
    <xdr:ext cx="5018767" cy="1619249"/>
    <xdr:sp macro="" textlink="">
      <xdr:nvSpPr>
        <xdr:cNvPr id="8" name="CuadroTexto 7">
          <a:extLst>
            <a:ext uri="{FF2B5EF4-FFF2-40B4-BE49-F238E27FC236}">
              <a16:creationId xmlns:a16="http://schemas.microsoft.com/office/drawing/2014/main" id="{0E1C2C49-38A0-42D8-B397-6B11AA5EC757}"/>
            </a:ext>
          </a:extLst>
        </xdr:cNvPr>
        <xdr:cNvSpPr txBox="1"/>
      </xdr:nvSpPr>
      <xdr:spPr>
        <a:xfrm>
          <a:off x="2014311" y="67129479"/>
          <a:ext cx="5018767" cy="161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_________________________</a:t>
          </a:r>
        </a:p>
        <a:p>
          <a:pPr algn="ctr"/>
          <a:r>
            <a:rPr lang="es-MX" sz="1800"/>
            <a:t>Elaboró</a:t>
          </a:r>
        </a:p>
        <a:p>
          <a:pPr algn="ctr"/>
          <a:r>
            <a:rPr lang="es-MX" sz="1800"/>
            <a:t>L.C. Carlos Manuel May Tun</a:t>
          </a:r>
        </a:p>
      </xdr:txBody>
    </xdr:sp>
    <xdr:clientData/>
  </xdr:oneCellAnchor>
  <xdr:oneCellAnchor>
    <xdr:from>
      <xdr:col>7</xdr:col>
      <xdr:colOff>862818</xdr:colOff>
      <xdr:row>99</xdr:row>
      <xdr:rowOff>165554</xdr:rowOff>
    </xdr:from>
    <xdr:ext cx="4056164" cy="1607993"/>
    <xdr:sp macro="" textlink="">
      <xdr:nvSpPr>
        <xdr:cNvPr id="9" name="CuadroTexto 8">
          <a:extLst>
            <a:ext uri="{FF2B5EF4-FFF2-40B4-BE49-F238E27FC236}">
              <a16:creationId xmlns:a16="http://schemas.microsoft.com/office/drawing/2014/main" id="{00671B93-A842-4EA1-A334-081BED7A9984}"/>
            </a:ext>
          </a:extLst>
        </xdr:cNvPr>
        <xdr:cNvSpPr txBox="1"/>
      </xdr:nvSpPr>
      <xdr:spPr>
        <a:xfrm>
          <a:off x="11235543" y="67288229"/>
          <a:ext cx="4056164" cy="16079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800"/>
            <a:t>_________________________</a:t>
          </a:r>
        </a:p>
        <a:p>
          <a:pPr algn="ctr"/>
          <a:r>
            <a:rPr lang="es-MX" sz="1800"/>
            <a:t>Revisó</a:t>
          </a:r>
        </a:p>
        <a:p>
          <a:pPr algn="ctr"/>
          <a:r>
            <a:rPr lang="es-MX" sz="1800"/>
            <a:t>Mtro. Enrique E. Encalada Sánchez</a:t>
          </a:r>
        </a:p>
        <a:p>
          <a:pPr algn="ctr"/>
          <a:r>
            <a:rPr lang="es-MX" sz="1800"/>
            <a:t>Dirección de Planeación de la DGPM</a:t>
          </a:r>
        </a:p>
      </xdr:txBody>
    </xdr:sp>
    <xdr:clientData/>
  </xdr:oneCellAnchor>
  <xdr:oneCellAnchor>
    <xdr:from>
      <xdr:col>13</xdr:col>
      <xdr:colOff>535214</xdr:colOff>
      <xdr:row>100</xdr:row>
      <xdr:rowOff>129967</xdr:rowOff>
    </xdr:from>
    <xdr:ext cx="5007428" cy="1250855"/>
    <xdr:sp macro="" textlink="">
      <xdr:nvSpPr>
        <xdr:cNvPr id="10" name="CuadroTexto 9">
          <a:extLst>
            <a:ext uri="{FF2B5EF4-FFF2-40B4-BE49-F238E27FC236}">
              <a16:creationId xmlns:a16="http://schemas.microsoft.com/office/drawing/2014/main" id="{3DAC3C5E-B246-47EC-8B3D-CEA01C8DB77A}"/>
            </a:ext>
          </a:extLst>
        </xdr:cNvPr>
        <xdr:cNvSpPr txBox="1"/>
      </xdr:nvSpPr>
      <xdr:spPr>
        <a:xfrm>
          <a:off x="19566164" y="67452667"/>
          <a:ext cx="5007428" cy="12508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2000"/>
            <a:t>_________________________</a:t>
          </a:r>
        </a:p>
        <a:p>
          <a:pPr algn="ctr"/>
          <a:r>
            <a:rPr lang="es-MX" sz="1800"/>
            <a:t>Autorizó</a:t>
          </a:r>
        </a:p>
        <a:p>
          <a:pPr algn="ctr"/>
          <a:r>
            <a:rPr lang="es-MX" sz="1800"/>
            <a:t>C.P.C.</a:t>
          </a:r>
          <a:r>
            <a:rPr lang="es-MX" sz="1800" baseline="0"/>
            <a:t> Yuri Salazar Ceballos</a:t>
          </a:r>
          <a:endParaRPr lang="es-MX" sz="1800"/>
        </a:p>
        <a:p>
          <a:pPr algn="ctr"/>
          <a:r>
            <a:rPr lang="es-MX" sz="1800"/>
            <a:t>Tesorero Municipal</a:t>
          </a:r>
        </a:p>
      </xdr:txBody>
    </xdr:sp>
    <xdr:clientData/>
  </xdr:oneCellAnchor>
  <xdr:twoCellAnchor editAs="oneCell">
    <xdr:from>
      <xdr:col>2</xdr:col>
      <xdr:colOff>1374322</xdr:colOff>
      <xdr:row>2</xdr:row>
      <xdr:rowOff>40822</xdr:rowOff>
    </xdr:from>
    <xdr:to>
      <xdr:col>3</xdr:col>
      <xdr:colOff>530680</xdr:colOff>
      <xdr:row>7</xdr:row>
      <xdr:rowOff>181159</xdr:rowOff>
    </xdr:to>
    <xdr:pic>
      <xdr:nvPicPr>
        <xdr:cNvPr id="11" name="Imagen 10">
          <a:extLst>
            <a:ext uri="{FF2B5EF4-FFF2-40B4-BE49-F238E27FC236}">
              <a16:creationId xmlns:a16="http://schemas.microsoft.com/office/drawing/2014/main" id="{961879A9-1D23-4255-9007-178AD01829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50722" y="440872"/>
          <a:ext cx="1289958" cy="1226187"/>
        </a:xfrm>
        <a:prstGeom prst="rect">
          <a:avLst/>
        </a:prstGeom>
      </xdr:spPr>
    </xdr:pic>
    <xdr:clientData/>
  </xdr:twoCellAnchor>
  <xdr:twoCellAnchor editAs="oneCell">
    <xdr:from>
      <xdr:col>14</xdr:col>
      <xdr:colOff>612315</xdr:colOff>
      <xdr:row>2</xdr:row>
      <xdr:rowOff>68042</xdr:rowOff>
    </xdr:from>
    <xdr:to>
      <xdr:col>16</xdr:col>
      <xdr:colOff>112910</xdr:colOff>
      <xdr:row>7</xdr:row>
      <xdr:rowOff>144582</xdr:rowOff>
    </xdr:to>
    <xdr:pic>
      <xdr:nvPicPr>
        <xdr:cNvPr id="12" name="Imagen 11">
          <a:extLst>
            <a:ext uri="{FF2B5EF4-FFF2-40B4-BE49-F238E27FC236}">
              <a16:creationId xmlns:a16="http://schemas.microsoft.com/office/drawing/2014/main" id="{5E3161C2-1022-4B02-996F-E4AA639FCE2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6338" t="38369" r="25232" b="31118"/>
        <a:stretch/>
      </xdr:blipFill>
      <xdr:spPr bwMode="auto">
        <a:xfrm>
          <a:off x="21472065" y="468092"/>
          <a:ext cx="3348695" cy="11623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15</xdr:col>
      <xdr:colOff>1894105</xdr:colOff>
      <xdr:row>2</xdr:row>
      <xdr:rowOff>79950</xdr:rowOff>
    </xdr:from>
    <xdr:to>
      <xdr:col>16</xdr:col>
      <xdr:colOff>1789383</xdr:colOff>
      <xdr:row>7</xdr:row>
      <xdr:rowOff>96726</xdr:rowOff>
    </xdr:to>
    <xdr:pic>
      <xdr:nvPicPr>
        <xdr:cNvPr id="13" name="Imagen 12">
          <a:extLst>
            <a:ext uri="{FF2B5EF4-FFF2-40B4-BE49-F238E27FC236}">
              <a16:creationId xmlns:a16="http://schemas.microsoft.com/office/drawing/2014/main" id="{E4B7D259-39FE-41DA-8142-3973F9B9770F}"/>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4115" r="41814"/>
        <a:stretch/>
      </xdr:blipFill>
      <xdr:spPr bwMode="auto">
        <a:xfrm>
          <a:off x="24677905" y="480000"/>
          <a:ext cx="1819328" cy="110262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337911</xdr:colOff>
      <xdr:row>99</xdr:row>
      <xdr:rowOff>6804</xdr:rowOff>
    </xdr:from>
    <xdr:ext cx="5018767" cy="1619249"/>
    <xdr:sp macro="" textlink="">
      <xdr:nvSpPr>
        <xdr:cNvPr id="2" name="CuadroTexto 1">
          <a:extLst>
            <a:ext uri="{FF2B5EF4-FFF2-40B4-BE49-F238E27FC236}">
              <a16:creationId xmlns:a16="http://schemas.microsoft.com/office/drawing/2014/main" id="{22416426-7F86-4C81-A3B2-1D0E251D779E}"/>
            </a:ext>
          </a:extLst>
        </xdr:cNvPr>
        <xdr:cNvSpPr txBox="1"/>
      </xdr:nvSpPr>
      <xdr:spPr>
        <a:xfrm>
          <a:off x="2014311" y="68920179"/>
          <a:ext cx="5018767" cy="161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_________________________</a:t>
          </a:r>
        </a:p>
        <a:p>
          <a:pPr algn="ctr"/>
          <a:r>
            <a:rPr lang="es-MX" sz="1800"/>
            <a:t>Elaboró</a:t>
          </a:r>
        </a:p>
        <a:p>
          <a:pPr algn="ctr"/>
          <a:r>
            <a:rPr lang="es-MX" sz="1800"/>
            <a:t>L.C. Carlos Manuel May Tun</a:t>
          </a:r>
        </a:p>
      </xdr:txBody>
    </xdr:sp>
    <xdr:clientData/>
  </xdr:oneCellAnchor>
  <xdr:oneCellAnchor>
    <xdr:from>
      <xdr:col>7</xdr:col>
      <xdr:colOff>862818</xdr:colOff>
      <xdr:row>99</xdr:row>
      <xdr:rowOff>165554</xdr:rowOff>
    </xdr:from>
    <xdr:ext cx="4056164" cy="1607993"/>
    <xdr:sp macro="" textlink="">
      <xdr:nvSpPr>
        <xdr:cNvPr id="3" name="CuadroTexto 2">
          <a:extLst>
            <a:ext uri="{FF2B5EF4-FFF2-40B4-BE49-F238E27FC236}">
              <a16:creationId xmlns:a16="http://schemas.microsoft.com/office/drawing/2014/main" id="{794C5354-EAAF-49EE-84D9-765B0A62F85A}"/>
            </a:ext>
          </a:extLst>
        </xdr:cNvPr>
        <xdr:cNvSpPr txBox="1"/>
      </xdr:nvSpPr>
      <xdr:spPr>
        <a:xfrm>
          <a:off x="11768943" y="69078929"/>
          <a:ext cx="4056164" cy="16079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800"/>
            <a:t>_________________________</a:t>
          </a:r>
        </a:p>
        <a:p>
          <a:pPr algn="ctr"/>
          <a:r>
            <a:rPr lang="es-MX" sz="1800"/>
            <a:t>Revisó</a:t>
          </a:r>
        </a:p>
        <a:p>
          <a:pPr algn="ctr"/>
          <a:r>
            <a:rPr lang="es-MX" sz="1800"/>
            <a:t>Mtro. Enrique E. Encalada Sánchez</a:t>
          </a:r>
        </a:p>
        <a:p>
          <a:pPr algn="ctr"/>
          <a:r>
            <a:rPr lang="es-MX" sz="1800"/>
            <a:t>Dirección de Planeación de la DGPM</a:t>
          </a:r>
        </a:p>
      </xdr:txBody>
    </xdr:sp>
    <xdr:clientData/>
  </xdr:oneCellAnchor>
  <xdr:oneCellAnchor>
    <xdr:from>
      <xdr:col>13</xdr:col>
      <xdr:colOff>535214</xdr:colOff>
      <xdr:row>100</xdr:row>
      <xdr:rowOff>129967</xdr:rowOff>
    </xdr:from>
    <xdr:ext cx="5007428" cy="1250855"/>
    <xdr:sp macro="" textlink="">
      <xdr:nvSpPr>
        <xdr:cNvPr id="4" name="CuadroTexto 3">
          <a:extLst>
            <a:ext uri="{FF2B5EF4-FFF2-40B4-BE49-F238E27FC236}">
              <a16:creationId xmlns:a16="http://schemas.microsoft.com/office/drawing/2014/main" id="{FEA4F785-CE81-4F86-9251-63F1B922222F}"/>
            </a:ext>
          </a:extLst>
        </xdr:cNvPr>
        <xdr:cNvSpPr txBox="1"/>
      </xdr:nvSpPr>
      <xdr:spPr>
        <a:xfrm>
          <a:off x="20099564" y="69243367"/>
          <a:ext cx="5007428" cy="12508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2000"/>
            <a:t>_________________________</a:t>
          </a:r>
        </a:p>
        <a:p>
          <a:pPr algn="ctr"/>
          <a:r>
            <a:rPr lang="es-MX" sz="1800"/>
            <a:t>Autorizó</a:t>
          </a:r>
        </a:p>
        <a:p>
          <a:pPr algn="ctr"/>
          <a:r>
            <a:rPr lang="es-MX" sz="1800"/>
            <a:t>C.P.C. Yuri Salazar Ceballos</a:t>
          </a:r>
        </a:p>
        <a:p>
          <a:pPr algn="ctr"/>
          <a:r>
            <a:rPr lang="es-MX" sz="1800"/>
            <a:t>Tesorero Municipal</a:t>
          </a:r>
        </a:p>
      </xdr:txBody>
    </xdr:sp>
    <xdr:clientData/>
  </xdr:oneCellAnchor>
  <xdr:twoCellAnchor editAs="oneCell">
    <xdr:from>
      <xdr:col>2</xdr:col>
      <xdr:colOff>1374322</xdr:colOff>
      <xdr:row>2</xdr:row>
      <xdr:rowOff>40822</xdr:rowOff>
    </xdr:from>
    <xdr:to>
      <xdr:col>2</xdr:col>
      <xdr:colOff>2659798</xdr:colOff>
      <xdr:row>7</xdr:row>
      <xdr:rowOff>181159</xdr:rowOff>
    </xdr:to>
    <xdr:pic>
      <xdr:nvPicPr>
        <xdr:cNvPr id="5" name="Imagen 4">
          <a:extLst>
            <a:ext uri="{FF2B5EF4-FFF2-40B4-BE49-F238E27FC236}">
              <a16:creationId xmlns:a16="http://schemas.microsoft.com/office/drawing/2014/main" id="{B5A9AFD1-1203-46E6-B461-917539AE4A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50722" y="440872"/>
          <a:ext cx="1285476" cy="1226187"/>
        </a:xfrm>
        <a:prstGeom prst="rect">
          <a:avLst/>
        </a:prstGeom>
      </xdr:spPr>
    </xdr:pic>
    <xdr:clientData/>
  </xdr:twoCellAnchor>
  <xdr:twoCellAnchor editAs="oneCell">
    <xdr:from>
      <xdr:col>14</xdr:col>
      <xdr:colOff>612315</xdr:colOff>
      <xdr:row>2</xdr:row>
      <xdr:rowOff>68042</xdr:rowOff>
    </xdr:from>
    <xdr:to>
      <xdr:col>16</xdr:col>
      <xdr:colOff>112909</xdr:colOff>
      <xdr:row>7</xdr:row>
      <xdr:rowOff>144582</xdr:rowOff>
    </xdr:to>
    <xdr:pic>
      <xdr:nvPicPr>
        <xdr:cNvPr id="6" name="Imagen 5">
          <a:extLst>
            <a:ext uri="{FF2B5EF4-FFF2-40B4-BE49-F238E27FC236}">
              <a16:creationId xmlns:a16="http://schemas.microsoft.com/office/drawing/2014/main" id="{744AE6ED-3432-4099-9B73-B415F9F7A54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6338" t="38369" r="25232" b="31118"/>
        <a:stretch/>
      </xdr:blipFill>
      <xdr:spPr bwMode="auto">
        <a:xfrm>
          <a:off x="22005465" y="468092"/>
          <a:ext cx="3348694" cy="11623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15</xdr:col>
      <xdr:colOff>1894105</xdr:colOff>
      <xdr:row>2</xdr:row>
      <xdr:rowOff>79950</xdr:rowOff>
    </xdr:from>
    <xdr:to>
      <xdr:col>16</xdr:col>
      <xdr:colOff>1789382</xdr:colOff>
      <xdr:row>7</xdr:row>
      <xdr:rowOff>96726</xdr:rowOff>
    </xdr:to>
    <xdr:pic>
      <xdr:nvPicPr>
        <xdr:cNvPr id="7" name="Imagen 6">
          <a:extLst>
            <a:ext uri="{FF2B5EF4-FFF2-40B4-BE49-F238E27FC236}">
              <a16:creationId xmlns:a16="http://schemas.microsoft.com/office/drawing/2014/main" id="{F828413B-931F-4344-A82D-B412AC918FC1}"/>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4115" r="41814"/>
        <a:stretch/>
      </xdr:blipFill>
      <xdr:spPr bwMode="auto">
        <a:xfrm>
          <a:off x="25211305" y="480000"/>
          <a:ext cx="1819327" cy="110262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337911</xdr:colOff>
      <xdr:row>99</xdr:row>
      <xdr:rowOff>6804</xdr:rowOff>
    </xdr:from>
    <xdr:ext cx="5018767" cy="1619249"/>
    <xdr:sp macro="" textlink="">
      <xdr:nvSpPr>
        <xdr:cNvPr id="2" name="CuadroTexto 1">
          <a:extLst>
            <a:ext uri="{FF2B5EF4-FFF2-40B4-BE49-F238E27FC236}">
              <a16:creationId xmlns:a16="http://schemas.microsoft.com/office/drawing/2014/main" id="{938697EA-DDA0-4BEC-B435-F95BAD8BBC25}"/>
            </a:ext>
          </a:extLst>
        </xdr:cNvPr>
        <xdr:cNvSpPr txBox="1"/>
      </xdr:nvSpPr>
      <xdr:spPr>
        <a:xfrm>
          <a:off x="2014311" y="65872179"/>
          <a:ext cx="5018767" cy="161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_________________________</a:t>
          </a:r>
        </a:p>
        <a:p>
          <a:pPr algn="ctr"/>
          <a:r>
            <a:rPr lang="es-MX" sz="1800"/>
            <a:t>Elaboró</a:t>
          </a:r>
        </a:p>
        <a:p>
          <a:pPr algn="ctr"/>
          <a:r>
            <a:rPr lang="es-MX" sz="1800"/>
            <a:t>L.C. Carlos Manuel May Tun</a:t>
          </a:r>
        </a:p>
      </xdr:txBody>
    </xdr:sp>
    <xdr:clientData/>
  </xdr:oneCellAnchor>
  <xdr:oneCellAnchor>
    <xdr:from>
      <xdr:col>7</xdr:col>
      <xdr:colOff>862818</xdr:colOff>
      <xdr:row>99</xdr:row>
      <xdr:rowOff>165554</xdr:rowOff>
    </xdr:from>
    <xdr:ext cx="4056164" cy="1607993"/>
    <xdr:sp macro="" textlink="">
      <xdr:nvSpPr>
        <xdr:cNvPr id="3" name="CuadroTexto 2">
          <a:extLst>
            <a:ext uri="{FF2B5EF4-FFF2-40B4-BE49-F238E27FC236}">
              <a16:creationId xmlns:a16="http://schemas.microsoft.com/office/drawing/2014/main" id="{ECC4E132-B999-4FE3-83D4-4C6CC00CB19B}"/>
            </a:ext>
          </a:extLst>
        </xdr:cNvPr>
        <xdr:cNvSpPr txBox="1"/>
      </xdr:nvSpPr>
      <xdr:spPr>
        <a:xfrm>
          <a:off x="11235543" y="66030929"/>
          <a:ext cx="4056164" cy="16079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800"/>
            <a:t>_________________________</a:t>
          </a:r>
        </a:p>
        <a:p>
          <a:pPr algn="ctr"/>
          <a:r>
            <a:rPr lang="es-MX" sz="1800"/>
            <a:t>Revisó</a:t>
          </a:r>
        </a:p>
        <a:p>
          <a:pPr algn="ctr"/>
          <a:r>
            <a:rPr lang="es-MX" sz="1800"/>
            <a:t>Mtro. Enrique E. Encalada Sánchez</a:t>
          </a:r>
        </a:p>
        <a:p>
          <a:pPr algn="ctr"/>
          <a:r>
            <a:rPr lang="es-MX" sz="1800"/>
            <a:t>Dirección de Planeación de la DGPM</a:t>
          </a:r>
        </a:p>
      </xdr:txBody>
    </xdr:sp>
    <xdr:clientData/>
  </xdr:oneCellAnchor>
  <xdr:oneCellAnchor>
    <xdr:from>
      <xdr:col>13</xdr:col>
      <xdr:colOff>535214</xdr:colOff>
      <xdr:row>100</xdr:row>
      <xdr:rowOff>129967</xdr:rowOff>
    </xdr:from>
    <xdr:ext cx="5007428" cy="1250855"/>
    <xdr:sp macro="" textlink="">
      <xdr:nvSpPr>
        <xdr:cNvPr id="4" name="CuadroTexto 3">
          <a:extLst>
            <a:ext uri="{FF2B5EF4-FFF2-40B4-BE49-F238E27FC236}">
              <a16:creationId xmlns:a16="http://schemas.microsoft.com/office/drawing/2014/main" id="{7448FD55-1991-4C8D-83F9-5FC67E22B402}"/>
            </a:ext>
          </a:extLst>
        </xdr:cNvPr>
        <xdr:cNvSpPr txBox="1"/>
      </xdr:nvSpPr>
      <xdr:spPr>
        <a:xfrm>
          <a:off x="19566164" y="66195367"/>
          <a:ext cx="5007428" cy="12508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2000"/>
            <a:t>_________________________</a:t>
          </a:r>
        </a:p>
        <a:p>
          <a:pPr algn="ctr"/>
          <a:r>
            <a:rPr lang="es-MX" sz="1800"/>
            <a:t>Autorizó</a:t>
          </a:r>
        </a:p>
        <a:p>
          <a:pPr algn="ctr"/>
          <a:r>
            <a:rPr lang="es-MX" sz="1800"/>
            <a:t>C.P.C. Yuri Salazar Ceballos</a:t>
          </a:r>
        </a:p>
        <a:p>
          <a:pPr algn="ctr"/>
          <a:r>
            <a:rPr lang="es-MX" sz="1800"/>
            <a:t>Tesorero Municipal</a:t>
          </a:r>
        </a:p>
      </xdr:txBody>
    </xdr:sp>
    <xdr:clientData/>
  </xdr:oneCellAnchor>
  <xdr:twoCellAnchor editAs="oneCell">
    <xdr:from>
      <xdr:col>2</xdr:col>
      <xdr:colOff>1374322</xdr:colOff>
      <xdr:row>2</xdr:row>
      <xdr:rowOff>40822</xdr:rowOff>
    </xdr:from>
    <xdr:to>
      <xdr:col>2</xdr:col>
      <xdr:colOff>2659798</xdr:colOff>
      <xdr:row>7</xdr:row>
      <xdr:rowOff>181159</xdr:rowOff>
    </xdr:to>
    <xdr:pic>
      <xdr:nvPicPr>
        <xdr:cNvPr id="5" name="Imagen 4">
          <a:extLst>
            <a:ext uri="{FF2B5EF4-FFF2-40B4-BE49-F238E27FC236}">
              <a16:creationId xmlns:a16="http://schemas.microsoft.com/office/drawing/2014/main" id="{70DAEB40-A2C3-43D5-B543-BA4D214217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50722" y="440872"/>
          <a:ext cx="1289958" cy="1226187"/>
        </a:xfrm>
        <a:prstGeom prst="rect">
          <a:avLst/>
        </a:prstGeom>
      </xdr:spPr>
    </xdr:pic>
    <xdr:clientData/>
  </xdr:twoCellAnchor>
  <xdr:twoCellAnchor editAs="oneCell">
    <xdr:from>
      <xdr:col>14</xdr:col>
      <xdr:colOff>612315</xdr:colOff>
      <xdr:row>2</xdr:row>
      <xdr:rowOff>68042</xdr:rowOff>
    </xdr:from>
    <xdr:to>
      <xdr:col>16</xdr:col>
      <xdr:colOff>112909</xdr:colOff>
      <xdr:row>7</xdr:row>
      <xdr:rowOff>144582</xdr:rowOff>
    </xdr:to>
    <xdr:pic>
      <xdr:nvPicPr>
        <xdr:cNvPr id="6" name="Imagen 5">
          <a:extLst>
            <a:ext uri="{FF2B5EF4-FFF2-40B4-BE49-F238E27FC236}">
              <a16:creationId xmlns:a16="http://schemas.microsoft.com/office/drawing/2014/main" id="{C90E5B83-1BD5-4436-A3CB-070261BB052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6338" t="38369" r="25232" b="31118"/>
        <a:stretch/>
      </xdr:blipFill>
      <xdr:spPr bwMode="auto">
        <a:xfrm>
          <a:off x="21472065" y="468092"/>
          <a:ext cx="3348695" cy="11623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15</xdr:col>
      <xdr:colOff>1894105</xdr:colOff>
      <xdr:row>2</xdr:row>
      <xdr:rowOff>79950</xdr:rowOff>
    </xdr:from>
    <xdr:to>
      <xdr:col>16</xdr:col>
      <xdr:colOff>1789382</xdr:colOff>
      <xdr:row>7</xdr:row>
      <xdr:rowOff>96726</xdr:rowOff>
    </xdr:to>
    <xdr:pic>
      <xdr:nvPicPr>
        <xdr:cNvPr id="7" name="Imagen 6">
          <a:extLst>
            <a:ext uri="{FF2B5EF4-FFF2-40B4-BE49-F238E27FC236}">
              <a16:creationId xmlns:a16="http://schemas.microsoft.com/office/drawing/2014/main" id="{7448FEB5-96D6-4BBA-946D-F5A61AD5FBFE}"/>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4115" r="41814"/>
        <a:stretch/>
      </xdr:blipFill>
      <xdr:spPr bwMode="auto">
        <a:xfrm>
          <a:off x="24677905" y="480000"/>
          <a:ext cx="1819328" cy="110262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BAC3A-9827-4733-9383-2A14B257E325}">
  <dimension ref="C3:R109"/>
  <sheetViews>
    <sheetView topLeftCell="G82" zoomScale="80" zoomScaleNormal="80" zoomScaleSheetLayoutView="40" workbookViewId="0">
      <selection activeCell="O85" sqref="O85:Q86"/>
    </sheetView>
  </sheetViews>
  <sheetFormatPr defaultColWidth="11" defaultRowHeight="15.6"/>
  <cols>
    <col min="3" max="3" width="28" customWidth="1"/>
    <col min="4" max="4" width="34.5" customWidth="1"/>
    <col min="5" max="5" width="15.125" customWidth="1"/>
    <col min="6" max="6" width="18" customWidth="1"/>
    <col min="7" max="7" width="18.5" customWidth="1"/>
    <col min="8" max="8" width="15.625" customWidth="1"/>
    <col min="9" max="12" width="18.5" bestFit="1" customWidth="1"/>
    <col min="13" max="14" width="24" customWidth="1"/>
    <col min="15" max="16" width="25.25" customWidth="1"/>
    <col min="17" max="17" width="36.125" customWidth="1"/>
  </cols>
  <sheetData>
    <row r="3" spans="3:18">
      <c r="C3" s="6"/>
      <c r="D3" s="7"/>
      <c r="E3" s="7"/>
      <c r="F3" s="7"/>
      <c r="G3" s="7"/>
      <c r="H3" s="7"/>
      <c r="I3" s="7"/>
      <c r="J3" s="7"/>
      <c r="K3" s="7"/>
      <c r="L3" s="7"/>
      <c r="M3" s="7"/>
      <c r="N3" s="7"/>
      <c r="O3" s="7"/>
      <c r="P3" s="7"/>
      <c r="Q3" s="8"/>
    </row>
    <row r="4" spans="3:18" ht="17.45">
      <c r="C4" s="9"/>
      <c r="D4" s="25" t="s">
        <v>0</v>
      </c>
      <c r="E4" s="25"/>
      <c r="F4" s="25"/>
      <c r="G4" s="25"/>
      <c r="H4" s="25"/>
      <c r="I4" s="25"/>
      <c r="J4" s="25"/>
      <c r="K4" s="25"/>
      <c r="L4" s="25"/>
      <c r="M4" s="25"/>
      <c r="N4" s="25"/>
      <c r="O4" s="25"/>
      <c r="P4" s="25"/>
      <c r="Q4" s="26"/>
    </row>
    <row r="5" spans="3:18" ht="17.45">
      <c r="C5" s="9"/>
      <c r="D5" s="25" t="s">
        <v>1</v>
      </c>
      <c r="E5" s="25"/>
      <c r="F5" s="25"/>
      <c r="G5" s="25"/>
      <c r="H5" s="25"/>
      <c r="I5" s="25"/>
      <c r="J5" s="25"/>
      <c r="K5" s="25"/>
      <c r="L5" s="25"/>
      <c r="M5" s="25"/>
      <c r="N5" s="25"/>
      <c r="O5" s="25"/>
      <c r="P5" s="25"/>
      <c r="Q5" s="26"/>
    </row>
    <row r="6" spans="3:18" ht="17.45">
      <c r="C6" s="9"/>
      <c r="D6" s="27" t="s">
        <v>2</v>
      </c>
      <c r="E6" s="27"/>
      <c r="F6" s="27"/>
      <c r="G6" s="27"/>
      <c r="H6" s="27"/>
      <c r="I6" s="27"/>
      <c r="J6" s="27"/>
      <c r="K6" s="27"/>
      <c r="L6" s="27"/>
      <c r="M6" s="27"/>
      <c r="N6" s="27"/>
      <c r="O6" s="27"/>
      <c r="P6" s="27"/>
      <c r="Q6" s="28"/>
      <c r="R6" s="1"/>
    </row>
    <row r="7" spans="3:18">
      <c r="C7" s="9"/>
      <c r="D7" s="10"/>
      <c r="E7" s="10"/>
      <c r="F7" s="10"/>
      <c r="G7" s="10"/>
      <c r="H7" s="10"/>
      <c r="I7" s="10"/>
      <c r="J7" s="10"/>
      <c r="K7" s="10"/>
      <c r="L7" s="10"/>
      <c r="M7" s="10"/>
      <c r="N7" s="10"/>
      <c r="O7" s="10"/>
      <c r="P7" s="10"/>
      <c r="Q7" s="11"/>
    </row>
    <row r="8" spans="3:18" ht="16.149999999999999" thickBot="1">
      <c r="C8" s="9"/>
      <c r="D8" s="10"/>
      <c r="E8" s="10"/>
      <c r="F8" s="10"/>
      <c r="G8" s="10"/>
      <c r="H8" s="10"/>
      <c r="I8" s="10"/>
      <c r="J8" s="10"/>
      <c r="K8" s="10"/>
      <c r="L8" s="10"/>
      <c r="M8" s="10"/>
      <c r="N8" s="10"/>
      <c r="O8" s="10"/>
      <c r="P8" s="10"/>
      <c r="Q8" s="11"/>
    </row>
    <row r="9" spans="3:18" ht="39" customHeight="1" thickBot="1">
      <c r="C9" s="29" t="s">
        <v>3</v>
      </c>
      <c r="D9" s="30"/>
      <c r="E9" s="31"/>
      <c r="F9" s="29" t="s">
        <v>4</v>
      </c>
      <c r="G9" s="30"/>
      <c r="H9" s="30"/>
      <c r="I9" s="30"/>
      <c r="J9" s="30"/>
      <c r="K9" s="30"/>
      <c r="L9" s="30"/>
      <c r="M9" s="30"/>
      <c r="N9" s="30"/>
      <c r="O9" s="30"/>
      <c r="P9" s="30"/>
      <c r="Q9" s="31"/>
      <c r="R9" s="2"/>
    </row>
    <row r="10" spans="3:18" ht="27.95" customHeight="1">
      <c r="C10" s="32" t="s">
        <v>5</v>
      </c>
      <c r="D10" s="34" t="s">
        <v>6</v>
      </c>
      <c r="E10" s="34" t="s">
        <v>7</v>
      </c>
      <c r="F10" s="34" t="s">
        <v>8</v>
      </c>
      <c r="G10" s="36" t="s">
        <v>9</v>
      </c>
      <c r="H10" s="36"/>
      <c r="I10" s="36"/>
      <c r="J10" s="36"/>
      <c r="K10" s="36"/>
      <c r="L10" s="36"/>
      <c r="M10" s="36"/>
      <c r="N10" s="36"/>
      <c r="O10" s="36" t="s">
        <v>10</v>
      </c>
      <c r="P10" s="36"/>
      <c r="Q10" s="37"/>
    </row>
    <row r="11" spans="3:18" ht="38.25" customHeight="1">
      <c r="C11" s="33"/>
      <c r="D11" s="35"/>
      <c r="E11" s="35"/>
      <c r="F11" s="35"/>
      <c r="G11" s="35" t="s">
        <v>11</v>
      </c>
      <c r="H11" s="35" t="s">
        <v>12</v>
      </c>
      <c r="I11" s="38" t="s">
        <v>13</v>
      </c>
      <c r="J11" s="38"/>
      <c r="K11" s="38"/>
      <c r="L11" s="38"/>
      <c r="M11" s="38" t="s">
        <v>14</v>
      </c>
      <c r="N11" s="38"/>
      <c r="O11" s="38"/>
      <c r="P11" s="38"/>
      <c r="Q11" s="39"/>
    </row>
    <row r="12" spans="3:18" ht="36" customHeight="1">
      <c r="C12" s="33"/>
      <c r="D12" s="35"/>
      <c r="E12" s="35"/>
      <c r="F12" s="35"/>
      <c r="G12" s="35"/>
      <c r="H12" s="35"/>
      <c r="I12" s="3" t="s">
        <v>15</v>
      </c>
      <c r="J12" s="3" t="s">
        <v>16</v>
      </c>
      <c r="K12" s="3" t="s">
        <v>17</v>
      </c>
      <c r="L12" s="3" t="s">
        <v>18</v>
      </c>
      <c r="M12" s="3" t="s">
        <v>19</v>
      </c>
      <c r="N12" s="3" t="s">
        <v>20</v>
      </c>
      <c r="O12" s="38"/>
      <c r="P12" s="38"/>
      <c r="Q12" s="39"/>
    </row>
    <row r="13" spans="3:18" ht="90.75" customHeight="1">
      <c r="C13" s="68" t="s">
        <v>21</v>
      </c>
      <c r="D13" s="69" t="s">
        <v>22</v>
      </c>
      <c r="E13" s="71" t="s">
        <v>23</v>
      </c>
      <c r="F13" s="73" t="s">
        <v>24</v>
      </c>
      <c r="G13" s="75">
        <v>0.9</v>
      </c>
      <c r="H13" s="81" t="s">
        <v>25</v>
      </c>
      <c r="I13" s="12">
        <v>0.88700000000000001</v>
      </c>
      <c r="J13" s="12" t="s">
        <v>26</v>
      </c>
      <c r="K13" s="12" t="s">
        <v>26</v>
      </c>
      <c r="L13" s="12" t="s">
        <v>26</v>
      </c>
      <c r="M13" s="40">
        <f>IFERROR(I13/I14,"ND")</f>
        <v>0.98555555555555552</v>
      </c>
      <c r="N13" s="42">
        <f t="shared" ref="N13" si="0">IFERROR(((I13)/G13),"ND")</f>
        <v>0.98555555555555552</v>
      </c>
      <c r="O13" s="44" t="s">
        <v>27</v>
      </c>
      <c r="P13" s="44"/>
      <c r="Q13" s="45"/>
    </row>
    <row r="14" spans="3:18" ht="129" customHeight="1">
      <c r="C14" s="60"/>
      <c r="D14" s="70"/>
      <c r="E14" s="72"/>
      <c r="F14" s="74"/>
      <c r="G14" s="76"/>
      <c r="H14" s="82"/>
      <c r="I14" s="13">
        <v>0.9</v>
      </c>
      <c r="J14" s="13">
        <v>0.9</v>
      </c>
      <c r="K14" s="13">
        <v>0.9</v>
      </c>
      <c r="L14" s="13">
        <v>0.9</v>
      </c>
      <c r="M14" s="41"/>
      <c r="N14" s="43"/>
      <c r="O14" s="46"/>
      <c r="P14" s="46"/>
      <c r="Q14" s="47"/>
    </row>
    <row r="15" spans="3:18" ht="68.25" customHeight="1">
      <c r="C15" s="60" t="s">
        <v>28</v>
      </c>
      <c r="D15" s="62" t="s">
        <v>29</v>
      </c>
      <c r="E15" s="64" t="s">
        <v>30</v>
      </c>
      <c r="F15" s="59" t="s">
        <v>24</v>
      </c>
      <c r="G15" s="66">
        <f>L16</f>
        <v>6468109767</v>
      </c>
      <c r="H15" s="58" t="s">
        <v>25</v>
      </c>
      <c r="I15" s="14" t="s">
        <v>26</v>
      </c>
      <c r="J15" s="14" t="s">
        <v>26</v>
      </c>
      <c r="K15" s="14" t="s">
        <v>26</v>
      </c>
      <c r="L15" s="15" t="s">
        <v>26</v>
      </c>
      <c r="M15" s="48" t="str">
        <f t="shared" ref="M15" si="1">IFERROR(I15/I16,"ND")</f>
        <v>ND</v>
      </c>
      <c r="N15" s="49" t="str">
        <f t="shared" ref="N15" si="2">IFERROR(((I15)/G15),"ND")</f>
        <v>ND</v>
      </c>
      <c r="O15" s="50" t="s">
        <v>31</v>
      </c>
      <c r="P15" s="50"/>
      <c r="Q15" s="51"/>
    </row>
    <row r="16" spans="3:18" ht="78" customHeight="1">
      <c r="C16" s="61"/>
      <c r="D16" s="63"/>
      <c r="E16" s="55"/>
      <c r="F16" s="65"/>
      <c r="G16" s="67"/>
      <c r="H16" s="59"/>
      <c r="I16" s="15" t="s">
        <v>26</v>
      </c>
      <c r="J16" s="15" t="s">
        <v>26</v>
      </c>
      <c r="K16" s="15" t="s">
        <v>26</v>
      </c>
      <c r="L16" s="4">
        <v>6468109767</v>
      </c>
      <c r="M16" s="48"/>
      <c r="N16" s="49"/>
      <c r="O16" s="50"/>
      <c r="P16" s="50"/>
      <c r="Q16" s="51"/>
    </row>
    <row r="17" spans="3:17" ht="57" customHeight="1">
      <c r="C17" s="52" t="s">
        <v>32</v>
      </c>
      <c r="D17" s="54" t="s">
        <v>33</v>
      </c>
      <c r="E17" s="55" t="s">
        <v>30</v>
      </c>
      <c r="F17" s="55" t="s">
        <v>34</v>
      </c>
      <c r="G17" s="56">
        <f>L18</f>
        <v>0.05</v>
      </c>
      <c r="H17" s="58" t="s">
        <v>25</v>
      </c>
      <c r="I17" s="15" t="s">
        <v>26</v>
      </c>
      <c r="J17" s="15" t="s">
        <v>26</v>
      </c>
      <c r="K17" s="15" t="s">
        <v>26</v>
      </c>
      <c r="L17" s="15" t="s">
        <v>26</v>
      </c>
      <c r="M17" s="48" t="str">
        <f t="shared" ref="M17" si="3">IFERROR(I17/I18,"ND")</f>
        <v>ND</v>
      </c>
      <c r="N17" s="49" t="str">
        <f t="shared" ref="N17" si="4">IFERROR(((I17)/G17),"ND")</f>
        <v>ND</v>
      </c>
      <c r="O17" s="50" t="s">
        <v>35</v>
      </c>
      <c r="P17" s="50"/>
      <c r="Q17" s="51"/>
    </row>
    <row r="18" spans="3:17" ht="52.5" customHeight="1">
      <c r="C18" s="53"/>
      <c r="D18" s="54"/>
      <c r="E18" s="55"/>
      <c r="F18" s="55"/>
      <c r="G18" s="57"/>
      <c r="H18" s="59"/>
      <c r="I18" s="15" t="s">
        <v>26</v>
      </c>
      <c r="J18" s="15" t="s">
        <v>26</v>
      </c>
      <c r="K18" s="15" t="s">
        <v>26</v>
      </c>
      <c r="L18" s="5">
        <v>0.05</v>
      </c>
      <c r="M18" s="48"/>
      <c r="N18" s="49"/>
      <c r="O18" s="50"/>
      <c r="P18" s="50"/>
      <c r="Q18" s="51"/>
    </row>
    <row r="19" spans="3:17" ht="65.25" customHeight="1">
      <c r="C19" s="77" t="s">
        <v>36</v>
      </c>
      <c r="D19" s="78" t="s">
        <v>37</v>
      </c>
      <c r="E19" s="55" t="s">
        <v>30</v>
      </c>
      <c r="F19" s="55" t="s">
        <v>34</v>
      </c>
      <c r="G19" s="79">
        <f t="shared" ref="G19" si="5">I20+J20+K20+L20</f>
        <v>48</v>
      </c>
      <c r="H19" s="58" t="s">
        <v>38</v>
      </c>
      <c r="I19" s="16">
        <v>12</v>
      </c>
      <c r="J19" s="15" t="s">
        <v>26</v>
      </c>
      <c r="K19" s="15" t="s">
        <v>26</v>
      </c>
      <c r="L19" s="15" t="s">
        <v>26</v>
      </c>
      <c r="M19" s="48">
        <f t="shared" ref="M19" si="6">IFERROR(I19/I20,"ND")</f>
        <v>1</v>
      </c>
      <c r="N19" s="49">
        <f t="shared" ref="N19" si="7">IFERROR(((I19)/G19),"ND")</f>
        <v>0.25</v>
      </c>
      <c r="O19" s="83" t="s">
        <v>39</v>
      </c>
      <c r="P19" s="83"/>
      <c r="Q19" s="84"/>
    </row>
    <row r="20" spans="3:17" ht="49.5" customHeight="1">
      <c r="C20" s="61"/>
      <c r="D20" s="62"/>
      <c r="E20" s="55"/>
      <c r="F20" s="55"/>
      <c r="G20" s="80"/>
      <c r="H20" s="59"/>
      <c r="I20" s="16">
        <v>12</v>
      </c>
      <c r="J20" s="16">
        <v>12</v>
      </c>
      <c r="K20" s="16">
        <v>12</v>
      </c>
      <c r="L20" s="16">
        <v>12</v>
      </c>
      <c r="M20" s="48"/>
      <c r="N20" s="49"/>
      <c r="O20" s="83"/>
      <c r="P20" s="83"/>
      <c r="Q20" s="84"/>
    </row>
    <row r="21" spans="3:17" ht="53.25" customHeight="1">
      <c r="C21" s="77" t="s">
        <v>40</v>
      </c>
      <c r="D21" s="78" t="s">
        <v>41</v>
      </c>
      <c r="E21" s="55" t="s">
        <v>30</v>
      </c>
      <c r="F21" s="55" t="s">
        <v>34</v>
      </c>
      <c r="G21" s="79">
        <f t="shared" ref="G21" si="8">I22+J22+K22+L22</f>
        <v>48</v>
      </c>
      <c r="H21" s="58" t="s">
        <v>38</v>
      </c>
      <c r="I21" s="16">
        <v>12</v>
      </c>
      <c r="J21" s="15" t="s">
        <v>26</v>
      </c>
      <c r="K21" s="15" t="s">
        <v>26</v>
      </c>
      <c r="L21" s="15" t="s">
        <v>26</v>
      </c>
      <c r="M21" s="48">
        <f t="shared" ref="M21" si="9">IFERROR(I21/I22,"ND")</f>
        <v>1</v>
      </c>
      <c r="N21" s="49">
        <f t="shared" ref="N21" si="10">IFERROR(((I21)/G21),"ND")</f>
        <v>0.25</v>
      </c>
      <c r="O21" s="83" t="s">
        <v>42</v>
      </c>
      <c r="P21" s="83"/>
      <c r="Q21" s="84"/>
    </row>
    <row r="22" spans="3:17" ht="41.25" customHeight="1">
      <c r="C22" s="61"/>
      <c r="D22" s="62"/>
      <c r="E22" s="55"/>
      <c r="F22" s="55"/>
      <c r="G22" s="80"/>
      <c r="H22" s="59"/>
      <c r="I22" s="16">
        <v>12</v>
      </c>
      <c r="J22" s="16">
        <v>12</v>
      </c>
      <c r="K22" s="16">
        <v>12</v>
      </c>
      <c r="L22" s="16">
        <v>12</v>
      </c>
      <c r="M22" s="48"/>
      <c r="N22" s="49"/>
      <c r="O22" s="83"/>
      <c r="P22" s="83"/>
      <c r="Q22" s="84"/>
    </row>
    <row r="23" spans="3:17" ht="41.25" customHeight="1">
      <c r="C23" s="52" t="s">
        <v>43</v>
      </c>
      <c r="D23" s="54" t="s">
        <v>44</v>
      </c>
      <c r="E23" s="55" t="s">
        <v>30</v>
      </c>
      <c r="F23" s="55" t="s">
        <v>34</v>
      </c>
      <c r="G23" s="79">
        <f t="shared" ref="G23" si="11">I24+J24+K24+L24</f>
        <v>28000</v>
      </c>
      <c r="H23" s="58" t="s">
        <v>38</v>
      </c>
      <c r="I23" s="16">
        <v>6800</v>
      </c>
      <c r="J23" s="15" t="s">
        <v>26</v>
      </c>
      <c r="K23" s="15" t="s">
        <v>26</v>
      </c>
      <c r="L23" s="15" t="s">
        <v>26</v>
      </c>
      <c r="M23" s="48">
        <f t="shared" ref="M23" si="12">IFERROR(I23/I24,"ND")</f>
        <v>0.97142857142857142</v>
      </c>
      <c r="N23" s="49">
        <f t="shared" ref="N23" si="13">IFERROR(((I23)/G23),"ND")</f>
        <v>0.24285714285714285</v>
      </c>
      <c r="O23" s="50" t="s">
        <v>45</v>
      </c>
      <c r="P23" s="50"/>
      <c r="Q23" s="51"/>
    </row>
    <row r="24" spans="3:17" ht="41.25" customHeight="1">
      <c r="C24" s="53"/>
      <c r="D24" s="54"/>
      <c r="E24" s="55"/>
      <c r="F24" s="55"/>
      <c r="G24" s="80"/>
      <c r="H24" s="59"/>
      <c r="I24" s="16">
        <v>7000</v>
      </c>
      <c r="J24" s="16">
        <v>7000</v>
      </c>
      <c r="K24" s="16">
        <v>7000</v>
      </c>
      <c r="L24" s="16">
        <v>7000</v>
      </c>
      <c r="M24" s="48"/>
      <c r="N24" s="49"/>
      <c r="O24" s="50"/>
      <c r="P24" s="50"/>
      <c r="Q24" s="51"/>
    </row>
    <row r="25" spans="3:17" ht="55.5" customHeight="1">
      <c r="C25" s="77" t="s">
        <v>46</v>
      </c>
      <c r="D25" s="78" t="s">
        <v>47</v>
      </c>
      <c r="E25" s="55" t="s">
        <v>30</v>
      </c>
      <c r="F25" s="55" t="s">
        <v>34</v>
      </c>
      <c r="G25" s="79">
        <f t="shared" ref="G25" si="14">I26+J26+K26+L26</f>
        <v>40000</v>
      </c>
      <c r="H25" s="58" t="s">
        <v>38</v>
      </c>
      <c r="I25" s="16">
        <v>7186</v>
      </c>
      <c r="J25" s="15" t="s">
        <v>26</v>
      </c>
      <c r="K25" s="15" t="s">
        <v>26</v>
      </c>
      <c r="L25" s="15" t="s">
        <v>26</v>
      </c>
      <c r="M25" s="48">
        <f t="shared" ref="M25" si="15">IFERROR(I25/I26,"ND")</f>
        <v>0.71860000000000002</v>
      </c>
      <c r="N25" s="49">
        <f t="shared" ref="N25" si="16">IFERROR(((I25)/G25),"ND")</f>
        <v>0.17965</v>
      </c>
      <c r="O25" s="50" t="s">
        <v>48</v>
      </c>
      <c r="P25" s="50"/>
      <c r="Q25" s="51"/>
    </row>
    <row r="26" spans="3:17" ht="48" customHeight="1">
      <c r="C26" s="61"/>
      <c r="D26" s="62"/>
      <c r="E26" s="55"/>
      <c r="F26" s="55"/>
      <c r="G26" s="80"/>
      <c r="H26" s="59"/>
      <c r="I26" s="16">
        <v>10000</v>
      </c>
      <c r="J26" s="16">
        <v>10000</v>
      </c>
      <c r="K26" s="16">
        <v>10000</v>
      </c>
      <c r="L26" s="16">
        <v>10000</v>
      </c>
      <c r="M26" s="48"/>
      <c r="N26" s="49"/>
      <c r="O26" s="50"/>
      <c r="P26" s="50"/>
      <c r="Q26" s="51"/>
    </row>
    <row r="27" spans="3:17" ht="54" customHeight="1">
      <c r="C27" s="77" t="s">
        <v>49</v>
      </c>
      <c r="D27" s="85" t="s">
        <v>50</v>
      </c>
      <c r="E27" s="55" t="s">
        <v>30</v>
      </c>
      <c r="F27" s="55" t="s">
        <v>34</v>
      </c>
      <c r="G27" s="79">
        <f t="shared" ref="G27" si="17">I28+J28+K28+L28</f>
        <v>24000</v>
      </c>
      <c r="H27" s="58" t="s">
        <v>38</v>
      </c>
      <c r="I27" s="16">
        <v>5672</v>
      </c>
      <c r="J27" s="15" t="s">
        <v>26</v>
      </c>
      <c r="K27" s="15" t="s">
        <v>26</v>
      </c>
      <c r="L27" s="15" t="s">
        <v>26</v>
      </c>
      <c r="M27" s="48">
        <f t="shared" ref="M27" si="18">IFERROR(I27/I28,"ND")</f>
        <v>0.94533333333333336</v>
      </c>
      <c r="N27" s="49">
        <f t="shared" ref="N27" si="19">IFERROR(((I27)/G27),"ND")</f>
        <v>0.23633333333333334</v>
      </c>
      <c r="O27" s="50" t="s">
        <v>51</v>
      </c>
      <c r="P27" s="50"/>
      <c r="Q27" s="51"/>
    </row>
    <row r="28" spans="3:17" ht="49.5" customHeight="1">
      <c r="C28" s="61"/>
      <c r="D28" s="62"/>
      <c r="E28" s="55"/>
      <c r="F28" s="55"/>
      <c r="G28" s="80"/>
      <c r="H28" s="59"/>
      <c r="I28" s="16">
        <v>6000</v>
      </c>
      <c r="J28" s="16">
        <v>6000</v>
      </c>
      <c r="K28" s="16">
        <v>6000</v>
      </c>
      <c r="L28" s="16">
        <v>6000</v>
      </c>
      <c r="M28" s="48"/>
      <c r="N28" s="49"/>
      <c r="O28" s="50"/>
      <c r="P28" s="50"/>
      <c r="Q28" s="51"/>
    </row>
    <row r="29" spans="3:17" ht="63.75" customHeight="1">
      <c r="C29" s="52" t="s">
        <v>52</v>
      </c>
      <c r="D29" s="54" t="s">
        <v>53</v>
      </c>
      <c r="E29" s="55" t="s">
        <v>30</v>
      </c>
      <c r="F29" s="55" t="s">
        <v>34</v>
      </c>
      <c r="G29" s="79">
        <f t="shared" ref="G29" si="20">I30+J30+K30+L30</f>
        <v>180</v>
      </c>
      <c r="H29" s="58" t="s">
        <v>38</v>
      </c>
      <c r="I29" s="16">
        <v>48</v>
      </c>
      <c r="J29" s="15" t="s">
        <v>26</v>
      </c>
      <c r="K29" s="15" t="s">
        <v>26</v>
      </c>
      <c r="L29" s="15" t="s">
        <v>26</v>
      </c>
      <c r="M29" s="48">
        <f t="shared" ref="M29" si="21">IFERROR(I29/I30,"ND")</f>
        <v>1.0666666666666667</v>
      </c>
      <c r="N29" s="49">
        <f t="shared" ref="N29" si="22">IFERROR(((I29)/G29),"ND")</f>
        <v>0.26666666666666666</v>
      </c>
      <c r="O29" s="50" t="s">
        <v>54</v>
      </c>
      <c r="P29" s="50"/>
      <c r="Q29" s="51"/>
    </row>
    <row r="30" spans="3:17" ht="66.75" customHeight="1">
      <c r="C30" s="53"/>
      <c r="D30" s="54"/>
      <c r="E30" s="55"/>
      <c r="F30" s="55"/>
      <c r="G30" s="80"/>
      <c r="H30" s="59"/>
      <c r="I30" s="16">
        <v>45</v>
      </c>
      <c r="J30" s="16">
        <v>45</v>
      </c>
      <c r="K30" s="16">
        <v>45</v>
      </c>
      <c r="L30" s="16">
        <v>45</v>
      </c>
      <c r="M30" s="48"/>
      <c r="N30" s="49"/>
      <c r="O30" s="50"/>
      <c r="P30" s="50"/>
      <c r="Q30" s="51"/>
    </row>
    <row r="31" spans="3:17" ht="41.25" customHeight="1">
      <c r="C31" s="77" t="s">
        <v>55</v>
      </c>
      <c r="D31" s="78" t="s">
        <v>56</v>
      </c>
      <c r="E31" s="55" t="s">
        <v>30</v>
      </c>
      <c r="F31" s="55" t="s">
        <v>34</v>
      </c>
      <c r="G31" s="79">
        <f t="shared" ref="G31" si="23">I32+J32+K32+L32</f>
        <v>900</v>
      </c>
      <c r="H31" s="58" t="s">
        <v>38</v>
      </c>
      <c r="I31" s="16">
        <v>257</v>
      </c>
      <c r="J31" s="15" t="s">
        <v>26</v>
      </c>
      <c r="K31" s="15" t="s">
        <v>26</v>
      </c>
      <c r="L31" s="15" t="s">
        <v>26</v>
      </c>
      <c r="M31" s="48">
        <f t="shared" ref="M31" si="24">IFERROR(I31/I32,"ND")</f>
        <v>1.1422222222222222</v>
      </c>
      <c r="N31" s="49">
        <f t="shared" ref="N31" si="25">IFERROR(((I31)/G31),"ND")</f>
        <v>0.28555555555555556</v>
      </c>
      <c r="O31" s="50" t="s">
        <v>57</v>
      </c>
      <c r="P31" s="50"/>
      <c r="Q31" s="51"/>
    </row>
    <row r="32" spans="3:17" ht="41.25" customHeight="1">
      <c r="C32" s="61"/>
      <c r="D32" s="62"/>
      <c r="E32" s="55"/>
      <c r="F32" s="55"/>
      <c r="G32" s="80"/>
      <c r="H32" s="59"/>
      <c r="I32" s="16">
        <v>225</v>
      </c>
      <c r="J32" s="16">
        <v>225</v>
      </c>
      <c r="K32" s="16">
        <v>225</v>
      </c>
      <c r="L32" s="16">
        <v>225</v>
      </c>
      <c r="M32" s="48"/>
      <c r="N32" s="49"/>
      <c r="O32" s="50"/>
      <c r="P32" s="50"/>
      <c r="Q32" s="51"/>
    </row>
    <row r="33" spans="3:17" ht="54.75" customHeight="1">
      <c r="C33" s="77" t="s">
        <v>58</v>
      </c>
      <c r="D33" s="85" t="s">
        <v>59</v>
      </c>
      <c r="E33" s="55" t="s">
        <v>30</v>
      </c>
      <c r="F33" s="55" t="s">
        <v>34</v>
      </c>
      <c r="G33" s="79">
        <f t="shared" ref="G33" si="26">I34+J34+K34+L34</f>
        <v>144</v>
      </c>
      <c r="H33" s="58" t="s">
        <v>38</v>
      </c>
      <c r="I33" s="16">
        <v>55</v>
      </c>
      <c r="J33" s="15" t="s">
        <v>26</v>
      </c>
      <c r="K33" s="15" t="s">
        <v>26</v>
      </c>
      <c r="L33" s="15" t="s">
        <v>26</v>
      </c>
      <c r="M33" s="48">
        <f t="shared" ref="M33" si="27">IFERROR(I33/I34,"ND")</f>
        <v>1.5277777777777777</v>
      </c>
      <c r="N33" s="49">
        <f t="shared" ref="N33" si="28">IFERROR(((I33)/G33),"ND")</f>
        <v>0.38194444444444442</v>
      </c>
      <c r="O33" s="50" t="s">
        <v>60</v>
      </c>
      <c r="P33" s="50"/>
      <c r="Q33" s="51"/>
    </row>
    <row r="34" spans="3:17" ht="48.75" customHeight="1">
      <c r="C34" s="61"/>
      <c r="D34" s="62"/>
      <c r="E34" s="55"/>
      <c r="F34" s="55"/>
      <c r="G34" s="80"/>
      <c r="H34" s="59"/>
      <c r="I34" s="16">
        <v>36</v>
      </c>
      <c r="J34" s="16">
        <v>36</v>
      </c>
      <c r="K34" s="16">
        <v>36</v>
      </c>
      <c r="L34" s="16">
        <v>36</v>
      </c>
      <c r="M34" s="48"/>
      <c r="N34" s="49"/>
      <c r="O34" s="50"/>
      <c r="P34" s="50"/>
      <c r="Q34" s="51"/>
    </row>
    <row r="35" spans="3:17" ht="72.75" customHeight="1">
      <c r="C35" s="52" t="s">
        <v>61</v>
      </c>
      <c r="D35" s="50" t="s">
        <v>62</v>
      </c>
      <c r="E35" s="55" t="s">
        <v>30</v>
      </c>
      <c r="F35" s="55" t="s">
        <v>34</v>
      </c>
      <c r="G35" s="79">
        <f t="shared" ref="G35" si="29">I36+J36+K36+L36</f>
        <v>12</v>
      </c>
      <c r="H35" s="58" t="s">
        <v>38</v>
      </c>
      <c r="I35" s="16">
        <v>3</v>
      </c>
      <c r="J35" s="15" t="s">
        <v>26</v>
      </c>
      <c r="K35" s="15" t="s">
        <v>26</v>
      </c>
      <c r="L35" s="15" t="s">
        <v>26</v>
      </c>
      <c r="M35" s="48">
        <f t="shared" ref="M35" si="30">IFERROR(I35/I36,"ND")</f>
        <v>1</v>
      </c>
      <c r="N35" s="49">
        <f t="shared" ref="N35" si="31">IFERROR(((I35)/G35),"ND")</f>
        <v>0.25</v>
      </c>
      <c r="O35" s="50" t="s">
        <v>63</v>
      </c>
      <c r="P35" s="50"/>
      <c r="Q35" s="51"/>
    </row>
    <row r="36" spans="3:17" ht="84.75" customHeight="1">
      <c r="C36" s="53"/>
      <c r="D36" s="54"/>
      <c r="E36" s="55"/>
      <c r="F36" s="55"/>
      <c r="G36" s="80"/>
      <c r="H36" s="59"/>
      <c r="I36" s="16">
        <v>3</v>
      </c>
      <c r="J36" s="16">
        <v>3</v>
      </c>
      <c r="K36" s="16">
        <v>3</v>
      </c>
      <c r="L36" s="16">
        <v>3</v>
      </c>
      <c r="M36" s="48"/>
      <c r="N36" s="49"/>
      <c r="O36" s="50"/>
      <c r="P36" s="50"/>
      <c r="Q36" s="51"/>
    </row>
    <row r="37" spans="3:17" ht="63.75" customHeight="1">
      <c r="C37" s="77" t="s">
        <v>64</v>
      </c>
      <c r="D37" s="78" t="s">
        <v>65</v>
      </c>
      <c r="E37" s="55" t="s">
        <v>30</v>
      </c>
      <c r="F37" s="55" t="s">
        <v>34</v>
      </c>
      <c r="G37" s="79">
        <f t="shared" ref="G37" si="32">I38+J38+K38+L38</f>
        <v>108</v>
      </c>
      <c r="H37" s="58" t="s">
        <v>38</v>
      </c>
      <c r="I37" s="16">
        <v>27</v>
      </c>
      <c r="J37" s="15" t="s">
        <v>26</v>
      </c>
      <c r="K37" s="15" t="s">
        <v>26</v>
      </c>
      <c r="L37" s="15" t="s">
        <v>26</v>
      </c>
      <c r="M37" s="48">
        <f t="shared" ref="M37" si="33">IFERROR(I37/I38,"ND")</f>
        <v>1</v>
      </c>
      <c r="N37" s="49">
        <f t="shared" ref="N37" si="34">IFERROR(((I37)/G37),"ND")</f>
        <v>0.25</v>
      </c>
      <c r="O37" s="50" t="s">
        <v>66</v>
      </c>
      <c r="P37" s="50"/>
      <c r="Q37" s="51"/>
    </row>
    <row r="38" spans="3:17" ht="57" customHeight="1">
      <c r="C38" s="61"/>
      <c r="D38" s="62"/>
      <c r="E38" s="55"/>
      <c r="F38" s="55"/>
      <c r="G38" s="80"/>
      <c r="H38" s="59"/>
      <c r="I38" s="16">
        <v>27</v>
      </c>
      <c r="J38" s="16">
        <v>27</v>
      </c>
      <c r="K38" s="16">
        <v>27</v>
      </c>
      <c r="L38" s="16">
        <v>27</v>
      </c>
      <c r="M38" s="48"/>
      <c r="N38" s="49"/>
      <c r="O38" s="50"/>
      <c r="P38" s="50"/>
      <c r="Q38" s="51"/>
    </row>
    <row r="39" spans="3:17" ht="75.75" customHeight="1">
      <c r="C39" s="77" t="s">
        <v>67</v>
      </c>
      <c r="D39" s="85" t="s">
        <v>68</v>
      </c>
      <c r="E39" s="55" t="s">
        <v>30</v>
      </c>
      <c r="F39" s="55" t="s">
        <v>34</v>
      </c>
      <c r="G39" s="79">
        <f t="shared" ref="G39" si="35">I40+J40+K40+L40</f>
        <v>4</v>
      </c>
      <c r="H39" s="58" t="s">
        <v>38</v>
      </c>
      <c r="I39" s="16">
        <v>1</v>
      </c>
      <c r="J39" s="15" t="s">
        <v>26</v>
      </c>
      <c r="K39" s="15" t="s">
        <v>26</v>
      </c>
      <c r="L39" s="15" t="s">
        <v>26</v>
      </c>
      <c r="M39" s="48">
        <f t="shared" ref="M39" si="36">IFERROR(I39/I40,"ND")</f>
        <v>1</v>
      </c>
      <c r="N39" s="49">
        <f t="shared" ref="N39" si="37">IFERROR(((I39)/G39),"ND")</f>
        <v>0.25</v>
      </c>
      <c r="O39" s="50" t="s">
        <v>69</v>
      </c>
      <c r="P39" s="50"/>
      <c r="Q39" s="51"/>
    </row>
    <row r="40" spans="3:17" ht="78" customHeight="1">
      <c r="C40" s="61"/>
      <c r="D40" s="62"/>
      <c r="E40" s="55"/>
      <c r="F40" s="55"/>
      <c r="G40" s="80"/>
      <c r="H40" s="59"/>
      <c r="I40" s="16">
        <v>1</v>
      </c>
      <c r="J40" s="16">
        <v>1</v>
      </c>
      <c r="K40" s="16">
        <v>1</v>
      </c>
      <c r="L40" s="16">
        <v>1</v>
      </c>
      <c r="M40" s="48"/>
      <c r="N40" s="49"/>
      <c r="O40" s="50"/>
      <c r="P40" s="50"/>
      <c r="Q40" s="51"/>
    </row>
    <row r="41" spans="3:17" ht="91.5" customHeight="1">
      <c r="C41" s="77" t="s">
        <v>70</v>
      </c>
      <c r="D41" s="85" t="s">
        <v>71</v>
      </c>
      <c r="E41" s="55" t="s">
        <v>30</v>
      </c>
      <c r="F41" s="55" t="s">
        <v>34</v>
      </c>
      <c r="G41" s="79">
        <f t="shared" ref="G41" si="38">I42+J42+K42+L42</f>
        <v>12</v>
      </c>
      <c r="H41" s="58" t="s">
        <v>38</v>
      </c>
      <c r="I41" s="16">
        <v>3</v>
      </c>
      <c r="J41" s="15" t="s">
        <v>26</v>
      </c>
      <c r="K41" s="15" t="s">
        <v>26</v>
      </c>
      <c r="L41" s="15" t="s">
        <v>26</v>
      </c>
      <c r="M41" s="48">
        <f t="shared" ref="M41" si="39">IFERROR(I41/I42,"ND")</f>
        <v>1</v>
      </c>
      <c r="N41" s="49">
        <f t="shared" ref="N41" si="40">IFERROR(((I41)/G41),"ND")</f>
        <v>0.25</v>
      </c>
      <c r="O41" s="50" t="s">
        <v>72</v>
      </c>
      <c r="P41" s="50"/>
      <c r="Q41" s="51"/>
    </row>
    <row r="42" spans="3:17" ht="78" customHeight="1">
      <c r="C42" s="61"/>
      <c r="D42" s="62"/>
      <c r="E42" s="55"/>
      <c r="F42" s="55"/>
      <c r="G42" s="80"/>
      <c r="H42" s="59"/>
      <c r="I42" s="16">
        <v>3</v>
      </c>
      <c r="J42" s="16">
        <v>3</v>
      </c>
      <c r="K42" s="16">
        <v>3</v>
      </c>
      <c r="L42" s="16">
        <v>3</v>
      </c>
      <c r="M42" s="48"/>
      <c r="N42" s="49"/>
      <c r="O42" s="50"/>
      <c r="P42" s="50"/>
      <c r="Q42" s="51"/>
    </row>
    <row r="43" spans="3:17" ht="41.25" customHeight="1">
      <c r="C43" s="52" t="s">
        <v>73</v>
      </c>
      <c r="D43" s="50" t="s">
        <v>74</v>
      </c>
      <c r="E43" s="55" t="s">
        <v>30</v>
      </c>
      <c r="F43" s="55" t="s">
        <v>34</v>
      </c>
      <c r="G43" s="66">
        <f t="shared" ref="G43" si="41">I44+J44+K44+L44</f>
        <v>6468109767</v>
      </c>
      <c r="H43" s="58" t="s">
        <v>38</v>
      </c>
      <c r="I43" s="4">
        <v>0</v>
      </c>
      <c r="J43" s="15" t="s">
        <v>26</v>
      </c>
      <c r="K43" s="15" t="s">
        <v>26</v>
      </c>
      <c r="L43" s="15" t="s">
        <v>26</v>
      </c>
      <c r="M43" s="48">
        <f t="shared" ref="M43" si="42">IFERROR(I43/I44,"ND")</f>
        <v>0</v>
      </c>
      <c r="N43" s="49">
        <f t="shared" ref="N43" si="43">IFERROR(((I43)/G43),"ND")</f>
        <v>0</v>
      </c>
      <c r="O43" s="86" t="s">
        <v>75</v>
      </c>
      <c r="P43" s="86"/>
      <c r="Q43" s="87"/>
    </row>
    <row r="44" spans="3:17" ht="41.25" customHeight="1">
      <c r="C44" s="53"/>
      <c r="D44" s="54"/>
      <c r="E44" s="55"/>
      <c r="F44" s="55"/>
      <c r="G44" s="67"/>
      <c r="H44" s="59"/>
      <c r="I44" s="4">
        <v>1519106495</v>
      </c>
      <c r="J44" s="4">
        <v>1760223568</v>
      </c>
      <c r="K44" s="4">
        <v>1572953939</v>
      </c>
      <c r="L44" s="16">
        <v>1615825765</v>
      </c>
      <c r="M44" s="48"/>
      <c r="N44" s="49"/>
      <c r="O44" s="86"/>
      <c r="P44" s="86"/>
      <c r="Q44" s="87"/>
    </row>
    <row r="45" spans="3:17" ht="41.25" customHeight="1">
      <c r="C45" s="77" t="s">
        <v>76</v>
      </c>
      <c r="D45" s="85" t="s">
        <v>77</v>
      </c>
      <c r="E45" s="55" t="s">
        <v>30</v>
      </c>
      <c r="F45" s="55" t="s">
        <v>34</v>
      </c>
      <c r="G45" s="79">
        <v>2</v>
      </c>
      <c r="H45" s="58" t="s">
        <v>38</v>
      </c>
      <c r="I45" s="15" t="s">
        <v>26</v>
      </c>
      <c r="J45" s="15" t="s">
        <v>26</v>
      </c>
      <c r="K45" s="15" t="s">
        <v>26</v>
      </c>
      <c r="L45" s="15" t="s">
        <v>26</v>
      </c>
      <c r="M45" s="48" t="str">
        <f t="shared" ref="M45" si="44">IFERROR(I45/I46,"ND")</f>
        <v>ND</v>
      </c>
      <c r="N45" s="49" t="str">
        <f t="shared" ref="N45" si="45">IFERROR(((I45)/G45),"ND")</f>
        <v>ND</v>
      </c>
      <c r="O45" s="50" t="s">
        <v>78</v>
      </c>
      <c r="P45" s="50"/>
      <c r="Q45" s="51"/>
    </row>
    <row r="46" spans="3:17" ht="41.25" customHeight="1">
      <c r="C46" s="61"/>
      <c r="D46" s="62"/>
      <c r="E46" s="55"/>
      <c r="F46" s="55"/>
      <c r="G46" s="80"/>
      <c r="H46" s="59"/>
      <c r="I46" s="15" t="s">
        <v>26</v>
      </c>
      <c r="J46" s="15" t="s">
        <v>26</v>
      </c>
      <c r="K46" s="16">
        <v>1</v>
      </c>
      <c r="L46" s="16">
        <v>1</v>
      </c>
      <c r="M46" s="48"/>
      <c r="N46" s="49"/>
      <c r="O46" s="50"/>
      <c r="P46" s="50"/>
      <c r="Q46" s="51"/>
    </row>
    <row r="47" spans="3:17" ht="41.25" customHeight="1">
      <c r="C47" s="77" t="s">
        <v>79</v>
      </c>
      <c r="D47" s="85" t="s">
        <v>80</v>
      </c>
      <c r="E47" s="55" t="s">
        <v>30</v>
      </c>
      <c r="F47" s="55" t="s">
        <v>34</v>
      </c>
      <c r="G47" s="79">
        <v>22</v>
      </c>
      <c r="H47" s="58" t="s">
        <v>38</v>
      </c>
      <c r="I47" s="15" t="s">
        <v>26</v>
      </c>
      <c r="J47" s="15" t="s">
        <v>81</v>
      </c>
      <c r="K47" s="15" t="s">
        <v>26</v>
      </c>
      <c r="L47" s="15" t="s">
        <v>26</v>
      </c>
      <c r="M47" s="48" t="str">
        <f t="shared" ref="M47" si="46">IFERROR(I47/I48,"ND")</f>
        <v>ND</v>
      </c>
      <c r="N47" s="49" t="str">
        <f t="shared" ref="N47" si="47">IFERROR(((I47)/G47),"ND")</f>
        <v>ND</v>
      </c>
      <c r="O47" s="50" t="s">
        <v>82</v>
      </c>
      <c r="P47" s="50"/>
      <c r="Q47" s="51"/>
    </row>
    <row r="48" spans="3:17" ht="41.25" customHeight="1">
      <c r="C48" s="61"/>
      <c r="D48" s="62"/>
      <c r="E48" s="55"/>
      <c r="F48" s="55"/>
      <c r="G48" s="80"/>
      <c r="H48" s="59"/>
      <c r="I48" s="15" t="s">
        <v>26</v>
      </c>
      <c r="J48" s="15" t="s">
        <v>26</v>
      </c>
      <c r="K48" s="15" t="s">
        <v>26</v>
      </c>
      <c r="L48" s="16">
        <v>22</v>
      </c>
      <c r="M48" s="48"/>
      <c r="N48" s="49"/>
      <c r="O48" s="50"/>
      <c r="P48" s="50"/>
      <c r="Q48" s="51"/>
    </row>
    <row r="49" spans="3:17" ht="55.5" customHeight="1">
      <c r="C49" s="77" t="s">
        <v>83</v>
      </c>
      <c r="D49" s="85" t="s">
        <v>84</v>
      </c>
      <c r="E49" s="55" t="s">
        <v>30</v>
      </c>
      <c r="F49" s="55" t="s">
        <v>34</v>
      </c>
      <c r="G49" s="88">
        <f t="shared" ref="G49" si="48">I50+J50+K50+L50</f>
        <v>24</v>
      </c>
      <c r="H49" s="58" t="s">
        <v>38</v>
      </c>
      <c r="I49" s="16">
        <v>6</v>
      </c>
      <c r="J49" s="15" t="s">
        <v>26</v>
      </c>
      <c r="K49" s="15" t="s">
        <v>26</v>
      </c>
      <c r="L49" s="15" t="s">
        <v>26</v>
      </c>
      <c r="M49" s="48">
        <f t="shared" ref="M49" si="49">IFERROR(I49/I50,"ND")</f>
        <v>1</v>
      </c>
      <c r="N49" s="49">
        <f t="shared" ref="N49" si="50">IFERROR(((I49)/G49),"ND")</f>
        <v>0.25</v>
      </c>
      <c r="O49" s="50" t="s">
        <v>85</v>
      </c>
      <c r="P49" s="50"/>
      <c r="Q49" s="51"/>
    </row>
    <row r="50" spans="3:17" ht="55.5" customHeight="1">
      <c r="C50" s="61"/>
      <c r="D50" s="62"/>
      <c r="E50" s="55"/>
      <c r="F50" s="55"/>
      <c r="G50" s="89"/>
      <c r="H50" s="59"/>
      <c r="I50" s="16">
        <v>6</v>
      </c>
      <c r="J50" s="16">
        <v>6</v>
      </c>
      <c r="K50" s="16">
        <v>6</v>
      </c>
      <c r="L50" s="16">
        <v>6</v>
      </c>
      <c r="M50" s="48"/>
      <c r="N50" s="49"/>
      <c r="O50" s="50"/>
      <c r="P50" s="50"/>
      <c r="Q50" s="51"/>
    </row>
    <row r="51" spans="3:17" ht="63.75" customHeight="1">
      <c r="C51" s="52" t="s">
        <v>86</v>
      </c>
      <c r="D51" s="50" t="s">
        <v>87</v>
      </c>
      <c r="E51" s="55" t="s">
        <v>30</v>
      </c>
      <c r="F51" s="55" t="s">
        <v>34</v>
      </c>
      <c r="G51" s="66">
        <f t="shared" ref="G51" si="51">I52+J52+K52+L52</f>
        <v>174425991.54000002</v>
      </c>
      <c r="H51" s="58" t="s">
        <v>38</v>
      </c>
      <c r="I51" s="4">
        <v>89275783</v>
      </c>
      <c r="J51" s="4" t="s">
        <v>26</v>
      </c>
      <c r="K51" s="4" t="s">
        <v>26</v>
      </c>
      <c r="L51" s="4" t="s">
        <v>26</v>
      </c>
      <c r="M51" s="48">
        <f t="shared" ref="M51" si="52">IFERROR(I51/I52,"ND")</f>
        <v>1.0833045433392732</v>
      </c>
      <c r="N51" s="49">
        <f t="shared" ref="N51" si="53">IFERROR(((I51)/G51),"ND")</f>
        <v>0.51182614593036124</v>
      </c>
      <c r="O51" s="50" t="s">
        <v>88</v>
      </c>
      <c r="P51" s="50"/>
      <c r="Q51" s="51"/>
    </row>
    <row r="52" spans="3:17" ht="71.25" customHeight="1">
      <c r="C52" s="53"/>
      <c r="D52" s="54"/>
      <c r="E52" s="55"/>
      <c r="F52" s="55"/>
      <c r="G52" s="67"/>
      <c r="H52" s="59"/>
      <c r="I52" s="4">
        <v>82410605.170000002</v>
      </c>
      <c r="J52" s="4">
        <v>27485711.390000001</v>
      </c>
      <c r="K52" s="4">
        <v>37354916.859999999</v>
      </c>
      <c r="L52" s="4">
        <v>27174758.120000001</v>
      </c>
      <c r="M52" s="48"/>
      <c r="N52" s="49"/>
      <c r="O52" s="50"/>
      <c r="P52" s="50"/>
      <c r="Q52" s="51"/>
    </row>
    <row r="53" spans="3:17" ht="45.75" customHeight="1">
      <c r="C53" s="77" t="s">
        <v>89</v>
      </c>
      <c r="D53" s="85" t="s">
        <v>90</v>
      </c>
      <c r="E53" s="55" t="s">
        <v>30</v>
      </c>
      <c r="F53" s="55" t="s">
        <v>34</v>
      </c>
      <c r="G53" s="66">
        <f t="shared" ref="G53" si="54">I54+J54+K54+L54</f>
        <v>200850160</v>
      </c>
      <c r="H53" s="58" t="s">
        <v>38</v>
      </c>
      <c r="I53" s="4">
        <v>5743758.8099999996</v>
      </c>
      <c r="J53" s="4" t="s">
        <v>26</v>
      </c>
      <c r="K53" s="4" t="s">
        <v>26</v>
      </c>
      <c r="L53" s="4" t="s">
        <v>26</v>
      </c>
      <c r="M53" s="48">
        <f t="shared" ref="M53" si="55">IFERROR(I53/I54,"ND")</f>
        <v>5.3651294461419217E-2</v>
      </c>
      <c r="N53" s="49">
        <f t="shared" ref="N53" si="56">IFERROR(((I53)/G53),"ND")</f>
        <v>2.8597232932251582E-2</v>
      </c>
      <c r="O53" s="50" t="s">
        <v>91</v>
      </c>
      <c r="P53" s="50"/>
      <c r="Q53" s="51"/>
    </row>
    <row r="54" spans="3:17" ht="41.25" customHeight="1">
      <c r="C54" s="61"/>
      <c r="D54" s="62"/>
      <c r="E54" s="55"/>
      <c r="F54" s="55"/>
      <c r="G54" s="67"/>
      <c r="H54" s="59"/>
      <c r="I54" s="4">
        <v>107057227</v>
      </c>
      <c r="J54" s="4">
        <v>32350661</v>
      </c>
      <c r="K54" s="4">
        <v>34482083</v>
      </c>
      <c r="L54" s="4">
        <v>26960189</v>
      </c>
      <c r="M54" s="48"/>
      <c r="N54" s="49"/>
      <c r="O54" s="50"/>
      <c r="P54" s="50"/>
      <c r="Q54" s="51"/>
    </row>
    <row r="55" spans="3:17" ht="41.25" customHeight="1">
      <c r="C55" s="77" t="s">
        <v>92</v>
      </c>
      <c r="D55" s="85" t="s">
        <v>93</v>
      </c>
      <c r="E55" s="55" t="s">
        <v>30</v>
      </c>
      <c r="F55" s="55" t="s">
        <v>34</v>
      </c>
      <c r="G55" s="79">
        <f t="shared" ref="G55" si="57">I56+J56+K56+L56</f>
        <v>28</v>
      </c>
      <c r="H55" s="58" t="s">
        <v>25</v>
      </c>
      <c r="I55" s="16">
        <v>7</v>
      </c>
      <c r="J55" s="15" t="s">
        <v>26</v>
      </c>
      <c r="K55" s="15" t="s">
        <v>26</v>
      </c>
      <c r="L55" s="15" t="s">
        <v>26</v>
      </c>
      <c r="M55" s="48">
        <f t="shared" ref="M55" si="58">IFERROR(I55/I56,"ND")</f>
        <v>1</v>
      </c>
      <c r="N55" s="49">
        <f t="shared" ref="N55" si="59">IFERROR(((I55)/G55),"ND")</f>
        <v>0.25</v>
      </c>
      <c r="O55" s="50" t="s">
        <v>94</v>
      </c>
      <c r="P55" s="50"/>
      <c r="Q55" s="51"/>
    </row>
    <row r="56" spans="3:17" ht="41.25" customHeight="1">
      <c r="C56" s="61"/>
      <c r="D56" s="62"/>
      <c r="E56" s="55"/>
      <c r="F56" s="55"/>
      <c r="G56" s="80"/>
      <c r="H56" s="59"/>
      <c r="I56" s="16">
        <v>7</v>
      </c>
      <c r="J56" s="16">
        <v>7</v>
      </c>
      <c r="K56" s="16">
        <v>7</v>
      </c>
      <c r="L56" s="16">
        <v>7</v>
      </c>
      <c r="M56" s="48"/>
      <c r="N56" s="49"/>
      <c r="O56" s="50"/>
      <c r="P56" s="50"/>
      <c r="Q56" s="51"/>
    </row>
    <row r="57" spans="3:17" ht="46.5" customHeight="1">
      <c r="C57" s="77" t="s">
        <v>95</v>
      </c>
      <c r="D57" s="85" t="s">
        <v>96</v>
      </c>
      <c r="E57" s="55" t="s">
        <v>30</v>
      </c>
      <c r="F57" s="55" t="s">
        <v>34</v>
      </c>
      <c r="G57" s="79">
        <f t="shared" ref="G57:G59" si="60">I58+J58+K58+L58</f>
        <v>12232</v>
      </c>
      <c r="H57" s="58" t="s">
        <v>38</v>
      </c>
      <c r="I57" s="16">
        <v>761</v>
      </c>
      <c r="J57" s="15" t="s">
        <v>26</v>
      </c>
      <c r="K57" s="15" t="s">
        <v>26</v>
      </c>
      <c r="L57" s="15" t="s">
        <v>26</v>
      </c>
      <c r="M57" s="48">
        <f t="shared" ref="M57" si="61">IFERROR(I57/I58,"ND")</f>
        <v>0.41471389645776568</v>
      </c>
      <c r="N57" s="49">
        <f t="shared" ref="N57" si="62">IFERROR(((I57)/G57),"ND")</f>
        <v>6.2213865271419228E-2</v>
      </c>
      <c r="O57" s="50" t="s">
        <v>97</v>
      </c>
      <c r="P57" s="50"/>
      <c r="Q57" s="51"/>
    </row>
    <row r="58" spans="3:17" ht="68.25" customHeight="1">
      <c r="C58" s="61"/>
      <c r="D58" s="62"/>
      <c r="E58" s="55"/>
      <c r="F58" s="55"/>
      <c r="G58" s="80"/>
      <c r="H58" s="59"/>
      <c r="I58" s="16">
        <v>1835</v>
      </c>
      <c r="J58" s="16">
        <v>4281</v>
      </c>
      <c r="K58" s="16">
        <v>4281</v>
      </c>
      <c r="L58" s="16">
        <v>1835</v>
      </c>
      <c r="M58" s="48"/>
      <c r="N58" s="49"/>
      <c r="O58" s="50"/>
      <c r="P58" s="50"/>
      <c r="Q58" s="51"/>
    </row>
    <row r="59" spans="3:17" ht="53.25" customHeight="1">
      <c r="C59" s="77" t="s">
        <v>98</v>
      </c>
      <c r="D59" s="85" t="s">
        <v>99</v>
      </c>
      <c r="E59" s="55" t="s">
        <v>30</v>
      </c>
      <c r="F59" s="55" t="s">
        <v>34</v>
      </c>
      <c r="G59" s="79">
        <f t="shared" si="60"/>
        <v>12232</v>
      </c>
      <c r="H59" s="58" t="s">
        <v>38</v>
      </c>
      <c r="I59" s="16">
        <v>761</v>
      </c>
      <c r="J59" s="15" t="s">
        <v>26</v>
      </c>
      <c r="K59" s="15" t="s">
        <v>26</v>
      </c>
      <c r="L59" s="15" t="s">
        <v>26</v>
      </c>
      <c r="M59" s="48">
        <f t="shared" ref="M59" si="63">IFERROR(I59/I60,"ND")</f>
        <v>0.41471389645776568</v>
      </c>
      <c r="N59" s="49">
        <f t="shared" ref="N59" si="64">IFERROR(((I59)/G59),"ND")</f>
        <v>6.2213865271419228E-2</v>
      </c>
      <c r="O59" s="50" t="s">
        <v>100</v>
      </c>
      <c r="P59" s="50"/>
      <c r="Q59" s="51"/>
    </row>
    <row r="60" spans="3:17" ht="66.75" customHeight="1">
      <c r="C60" s="61"/>
      <c r="D60" s="62"/>
      <c r="E60" s="55"/>
      <c r="F60" s="55"/>
      <c r="G60" s="80"/>
      <c r="H60" s="59"/>
      <c r="I60" s="16">
        <v>1835</v>
      </c>
      <c r="J60" s="16">
        <v>4281</v>
      </c>
      <c r="K60" s="16">
        <v>4281</v>
      </c>
      <c r="L60" s="16">
        <v>1835</v>
      </c>
      <c r="M60" s="48"/>
      <c r="N60" s="49"/>
      <c r="O60" s="50"/>
      <c r="P60" s="50"/>
      <c r="Q60" s="51"/>
    </row>
    <row r="61" spans="3:17" ht="49.5" customHeight="1">
      <c r="C61" s="77" t="s">
        <v>101</v>
      </c>
      <c r="D61" s="85" t="s">
        <v>102</v>
      </c>
      <c r="E61" s="55" t="s">
        <v>30</v>
      </c>
      <c r="F61" s="55" t="s">
        <v>34</v>
      </c>
      <c r="G61" s="79">
        <f t="shared" ref="G61" si="65">I62+J62+K62+L62</f>
        <v>2870689.87</v>
      </c>
      <c r="H61" s="58" t="s">
        <v>38</v>
      </c>
      <c r="I61" s="16">
        <v>122060.15</v>
      </c>
      <c r="J61" s="15" t="s">
        <v>26</v>
      </c>
      <c r="K61" s="15" t="s">
        <v>26</v>
      </c>
      <c r="L61" s="15" t="s">
        <v>26</v>
      </c>
      <c r="M61" s="48">
        <f t="shared" ref="M61" si="66">IFERROR(I61/I62,"ND")</f>
        <v>0.21884697584187671</v>
      </c>
      <c r="N61" s="49">
        <f t="shared" ref="N61" si="67">IFERROR(((I61)/G61),"ND")</f>
        <v>4.2519448469715747E-2</v>
      </c>
      <c r="O61" s="50" t="s">
        <v>103</v>
      </c>
      <c r="P61" s="50"/>
      <c r="Q61" s="51"/>
    </row>
    <row r="62" spans="3:17" ht="41.25" customHeight="1">
      <c r="C62" s="61"/>
      <c r="D62" s="62"/>
      <c r="E62" s="55"/>
      <c r="F62" s="55"/>
      <c r="G62" s="80"/>
      <c r="H62" s="59"/>
      <c r="I62" s="16">
        <v>557742</v>
      </c>
      <c r="J62" s="16">
        <v>806270.58</v>
      </c>
      <c r="K62" s="16">
        <v>466045.14</v>
      </c>
      <c r="L62" s="16">
        <v>1040632.15</v>
      </c>
      <c r="M62" s="48"/>
      <c r="N62" s="49"/>
      <c r="O62" s="50"/>
      <c r="P62" s="50"/>
      <c r="Q62" s="51"/>
    </row>
    <row r="63" spans="3:17" ht="53.25" customHeight="1">
      <c r="C63" s="77" t="s">
        <v>104</v>
      </c>
      <c r="D63" s="85" t="s">
        <v>105</v>
      </c>
      <c r="E63" s="55" t="s">
        <v>30</v>
      </c>
      <c r="F63" s="55" t="s">
        <v>34</v>
      </c>
      <c r="G63" s="79">
        <f t="shared" ref="G63" si="68">I64+J64+K64+L64</f>
        <v>9203.9599999999991</v>
      </c>
      <c r="H63" s="58" t="s">
        <v>38</v>
      </c>
      <c r="I63" s="16">
        <v>752</v>
      </c>
      <c r="J63" s="15" t="s">
        <v>26</v>
      </c>
      <c r="K63" s="15" t="s">
        <v>26</v>
      </c>
      <c r="L63" s="15" t="s">
        <v>26</v>
      </c>
      <c r="M63" s="48">
        <f t="shared" ref="M63" si="69">IFERROR(I63/I64,"ND")</f>
        <v>0.53227256318967164</v>
      </c>
      <c r="N63" s="49">
        <f t="shared" ref="N63" si="70">IFERROR(((I63)/G63),"ND")</f>
        <v>8.1703962207571534E-2</v>
      </c>
      <c r="O63" s="50" t="s">
        <v>106</v>
      </c>
      <c r="P63" s="50"/>
      <c r="Q63" s="51"/>
    </row>
    <row r="64" spans="3:17" ht="60.75" customHeight="1">
      <c r="C64" s="61"/>
      <c r="D64" s="62"/>
      <c r="E64" s="55"/>
      <c r="F64" s="55"/>
      <c r="G64" s="80"/>
      <c r="H64" s="59"/>
      <c r="I64" s="16">
        <v>1412.81</v>
      </c>
      <c r="J64" s="16">
        <v>3125.01</v>
      </c>
      <c r="K64" s="16">
        <v>3189.17</v>
      </c>
      <c r="L64" s="16">
        <v>1476.97</v>
      </c>
      <c r="M64" s="48"/>
      <c r="N64" s="49"/>
      <c r="O64" s="50"/>
      <c r="P64" s="50"/>
      <c r="Q64" s="51"/>
    </row>
    <row r="65" spans="3:17" ht="73.5" customHeight="1">
      <c r="C65" s="52" t="s">
        <v>107</v>
      </c>
      <c r="D65" s="50" t="s">
        <v>108</v>
      </c>
      <c r="E65" s="55" t="s">
        <v>30</v>
      </c>
      <c r="F65" s="55" t="s">
        <v>34</v>
      </c>
      <c r="G65" s="79">
        <f t="shared" ref="G65" si="71">I66+J66+K66+L66</f>
        <v>18900</v>
      </c>
      <c r="H65" s="58" t="s">
        <v>38</v>
      </c>
      <c r="I65" s="16">
        <v>156</v>
      </c>
      <c r="J65" s="15" t="s">
        <v>26</v>
      </c>
      <c r="K65" s="15" t="s">
        <v>26</v>
      </c>
      <c r="L65" s="15" t="s">
        <v>26</v>
      </c>
      <c r="M65" s="48">
        <f t="shared" ref="M65" si="72">IFERROR(I65/I66,"ND")</f>
        <v>5.5026455026455028E-2</v>
      </c>
      <c r="N65" s="49">
        <f t="shared" ref="N65" si="73">IFERROR(((I65)/G65),"ND")</f>
        <v>8.2539682539682548E-3</v>
      </c>
      <c r="O65" s="90" t="s">
        <v>109</v>
      </c>
      <c r="P65" s="90"/>
      <c r="Q65" s="91"/>
    </row>
    <row r="66" spans="3:17" ht="42.75" customHeight="1">
      <c r="C66" s="53"/>
      <c r="D66" s="54"/>
      <c r="E66" s="55"/>
      <c r="F66" s="55"/>
      <c r="G66" s="80"/>
      <c r="H66" s="59"/>
      <c r="I66" s="16">
        <v>2835</v>
      </c>
      <c r="J66" s="16">
        <v>2835</v>
      </c>
      <c r="K66" s="16">
        <v>7560</v>
      </c>
      <c r="L66" s="16">
        <v>5670</v>
      </c>
      <c r="M66" s="48"/>
      <c r="N66" s="49"/>
      <c r="O66" s="90"/>
      <c r="P66" s="90"/>
      <c r="Q66" s="91"/>
    </row>
    <row r="67" spans="3:17" ht="55.5" customHeight="1">
      <c r="C67" s="77" t="s">
        <v>110</v>
      </c>
      <c r="D67" s="85" t="s">
        <v>111</v>
      </c>
      <c r="E67" s="55" t="s">
        <v>30</v>
      </c>
      <c r="F67" s="55" t="s">
        <v>34</v>
      </c>
      <c r="G67" s="79">
        <f t="shared" ref="G67" si="74">I68+J68+K68+L68</f>
        <v>4815</v>
      </c>
      <c r="H67" s="58" t="s">
        <v>38</v>
      </c>
      <c r="I67" s="16">
        <v>93</v>
      </c>
      <c r="J67" s="15" t="s">
        <v>26</v>
      </c>
      <c r="K67" s="15" t="s">
        <v>26</v>
      </c>
      <c r="L67" s="15" t="s">
        <v>26</v>
      </c>
      <c r="M67" s="48">
        <f t="shared" ref="M67" si="75">IFERROR(I67/I68,"ND")</f>
        <v>0.12880886426592797</v>
      </c>
      <c r="N67" s="49">
        <f t="shared" ref="N67" si="76">IFERROR(((I67)/G67),"ND")</f>
        <v>1.9314641744548288E-2</v>
      </c>
      <c r="O67" s="50" t="s">
        <v>112</v>
      </c>
      <c r="P67" s="50"/>
      <c r="Q67" s="51"/>
    </row>
    <row r="68" spans="3:17" ht="39.75" customHeight="1">
      <c r="C68" s="61"/>
      <c r="D68" s="62"/>
      <c r="E68" s="55"/>
      <c r="F68" s="55"/>
      <c r="G68" s="80"/>
      <c r="H68" s="59"/>
      <c r="I68" s="16">
        <v>722</v>
      </c>
      <c r="J68" s="16">
        <v>723</v>
      </c>
      <c r="K68" s="16">
        <v>1926</v>
      </c>
      <c r="L68" s="16">
        <v>1444</v>
      </c>
      <c r="M68" s="48"/>
      <c r="N68" s="49"/>
      <c r="O68" s="50"/>
      <c r="P68" s="50"/>
      <c r="Q68" s="51"/>
    </row>
    <row r="69" spans="3:17" ht="50.25" customHeight="1">
      <c r="C69" s="77" t="s">
        <v>113</v>
      </c>
      <c r="D69" s="85" t="s">
        <v>114</v>
      </c>
      <c r="E69" s="55" t="s">
        <v>30</v>
      </c>
      <c r="F69" s="55" t="s">
        <v>34</v>
      </c>
      <c r="G69" s="79">
        <f t="shared" ref="G69" si="77">I70+J70+K70+L70</f>
        <v>125</v>
      </c>
      <c r="H69" s="58" t="s">
        <v>38</v>
      </c>
      <c r="I69" s="16">
        <v>27</v>
      </c>
      <c r="J69" s="15" t="s">
        <v>26</v>
      </c>
      <c r="K69" s="15" t="s">
        <v>26</v>
      </c>
      <c r="L69" s="15" t="s">
        <v>26</v>
      </c>
      <c r="M69" s="48">
        <f t="shared" ref="M69" si="78">IFERROR(I69/I70,"ND")</f>
        <v>0.9642857142857143</v>
      </c>
      <c r="N69" s="49">
        <f t="shared" ref="N69" si="79">IFERROR(((I69)/G69),"ND")</f>
        <v>0.216</v>
      </c>
      <c r="O69" s="50" t="s">
        <v>115</v>
      </c>
      <c r="P69" s="50"/>
      <c r="Q69" s="51"/>
    </row>
    <row r="70" spans="3:17" ht="48" customHeight="1">
      <c r="C70" s="61"/>
      <c r="D70" s="62"/>
      <c r="E70" s="55"/>
      <c r="F70" s="55"/>
      <c r="G70" s="80"/>
      <c r="H70" s="59"/>
      <c r="I70" s="16">
        <v>28</v>
      </c>
      <c r="J70" s="16">
        <v>28</v>
      </c>
      <c r="K70" s="16">
        <v>34</v>
      </c>
      <c r="L70" s="16">
        <v>35</v>
      </c>
      <c r="M70" s="48"/>
      <c r="N70" s="49"/>
      <c r="O70" s="50"/>
      <c r="P70" s="50"/>
      <c r="Q70" s="51"/>
    </row>
    <row r="71" spans="3:17" ht="99" customHeight="1">
      <c r="C71" s="52" t="s">
        <v>116</v>
      </c>
      <c r="D71" s="50" t="s">
        <v>117</v>
      </c>
      <c r="E71" s="55" t="s">
        <v>30</v>
      </c>
      <c r="F71" s="55" t="s">
        <v>34</v>
      </c>
      <c r="G71" s="79">
        <f t="shared" ref="G71" si="80">I72+J72+K72+L72</f>
        <v>142639</v>
      </c>
      <c r="H71" s="58" t="s">
        <v>38</v>
      </c>
      <c r="I71" s="16">
        <v>35795</v>
      </c>
      <c r="J71" s="15" t="s">
        <v>26</v>
      </c>
      <c r="K71" s="15" t="s">
        <v>26</v>
      </c>
      <c r="L71" s="15" t="s">
        <v>26</v>
      </c>
      <c r="M71" s="48">
        <f t="shared" ref="M71" si="81">IFERROR(I71/I72,"ND")</f>
        <v>0.95278021773270516</v>
      </c>
      <c r="N71" s="49">
        <f t="shared" ref="N71" si="82">IFERROR(((I71)/G71),"ND")</f>
        <v>0.25094819789819056</v>
      </c>
      <c r="O71" s="50" t="s">
        <v>118</v>
      </c>
      <c r="P71" s="50"/>
      <c r="Q71" s="51"/>
    </row>
    <row r="72" spans="3:17" ht="129.75" customHeight="1">
      <c r="C72" s="53"/>
      <c r="D72" s="54"/>
      <c r="E72" s="55"/>
      <c r="F72" s="55"/>
      <c r="G72" s="80"/>
      <c r="H72" s="59"/>
      <c r="I72" s="16">
        <v>37569</v>
      </c>
      <c r="J72" s="16">
        <v>36382</v>
      </c>
      <c r="K72" s="16">
        <v>31833</v>
      </c>
      <c r="L72" s="16">
        <v>36855</v>
      </c>
      <c r="M72" s="48"/>
      <c r="N72" s="49"/>
      <c r="O72" s="50"/>
      <c r="P72" s="50"/>
      <c r="Q72" s="51"/>
    </row>
    <row r="73" spans="3:17" ht="81.75" customHeight="1">
      <c r="C73" s="77" t="s">
        <v>119</v>
      </c>
      <c r="D73" s="85" t="s">
        <v>120</v>
      </c>
      <c r="E73" s="55" t="s">
        <v>30</v>
      </c>
      <c r="F73" s="55" t="s">
        <v>34</v>
      </c>
      <c r="G73" s="79">
        <f t="shared" ref="G73" si="83">I74+J74+K74+L74</f>
        <v>142310</v>
      </c>
      <c r="H73" s="58" t="s">
        <v>38</v>
      </c>
      <c r="I73" s="16">
        <v>35759</v>
      </c>
      <c r="J73" s="15" t="s">
        <v>26</v>
      </c>
      <c r="K73" s="15" t="s">
        <v>26</v>
      </c>
      <c r="L73" s="15" t="s">
        <v>26</v>
      </c>
      <c r="M73" s="48">
        <f t="shared" ref="M73" si="84">IFERROR(I73/I74,"ND")</f>
        <v>0.95410763360815387</v>
      </c>
      <c r="N73" s="49">
        <f t="shared" ref="N73" si="85">IFERROR(((I73)/G73),"ND")</f>
        <v>0.25127538472349098</v>
      </c>
      <c r="O73" s="50" t="s">
        <v>121</v>
      </c>
      <c r="P73" s="50"/>
      <c r="Q73" s="51"/>
    </row>
    <row r="74" spans="3:17" ht="71.25" customHeight="1">
      <c r="C74" s="61"/>
      <c r="D74" s="62"/>
      <c r="E74" s="55"/>
      <c r="F74" s="55"/>
      <c r="G74" s="80"/>
      <c r="H74" s="59"/>
      <c r="I74" s="16">
        <v>37479</v>
      </c>
      <c r="J74" s="16">
        <v>36292</v>
      </c>
      <c r="K74" s="16">
        <v>31758</v>
      </c>
      <c r="L74" s="16">
        <v>36781</v>
      </c>
      <c r="M74" s="48"/>
      <c r="N74" s="49"/>
      <c r="O74" s="50"/>
      <c r="P74" s="50"/>
      <c r="Q74" s="51"/>
    </row>
    <row r="75" spans="3:17" ht="89.25" customHeight="1">
      <c r="C75" s="77" t="s">
        <v>122</v>
      </c>
      <c r="D75" s="85" t="s">
        <v>123</v>
      </c>
      <c r="E75" s="55" t="s">
        <v>30</v>
      </c>
      <c r="F75" s="55" t="s">
        <v>34</v>
      </c>
      <c r="G75" s="79">
        <f t="shared" ref="G75" si="86">I76+J76+K76+L76</f>
        <v>329</v>
      </c>
      <c r="H75" s="58" t="s">
        <v>38</v>
      </c>
      <c r="I75" s="16">
        <v>36</v>
      </c>
      <c r="J75" s="15" t="s">
        <v>26</v>
      </c>
      <c r="K75" s="15" t="s">
        <v>26</v>
      </c>
      <c r="L75" s="15" t="s">
        <v>26</v>
      </c>
      <c r="M75" s="48">
        <f t="shared" ref="M75" si="87">IFERROR(I75/I76,"ND")</f>
        <v>0.4</v>
      </c>
      <c r="N75" s="49">
        <f t="shared" ref="N75" si="88">IFERROR(((I75)/G75),"ND")</f>
        <v>0.10942249240121581</v>
      </c>
      <c r="O75" s="50" t="s">
        <v>124</v>
      </c>
      <c r="P75" s="50"/>
      <c r="Q75" s="51"/>
    </row>
    <row r="76" spans="3:17" ht="97.5" customHeight="1">
      <c r="C76" s="61"/>
      <c r="D76" s="62"/>
      <c r="E76" s="55"/>
      <c r="F76" s="55"/>
      <c r="G76" s="80"/>
      <c r="H76" s="59"/>
      <c r="I76" s="16">
        <v>90</v>
      </c>
      <c r="J76" s="16">
        <v>90</v>
      </c>
      <c r="K76" s="16">
        <v>75</v>
      </c>
      <c r="L76" s="16">
        <v>74</v>
      </c>
      <c r="M76" s="48"/>
      <c r="N76" s="49"/>
      <c r="O76" s="50"/>
      <c r="P76" s="50"/>
      <c r="Q76" s="51"/>
    </row>
    <row r="77" spans="3:17" ht="41.25" customHeight="1">
      <c r="C77" s="52" t="s">
        <v>125</v>
      </c>
      <c r="D77" s="50" t="s">
        <v>126</v>
      </c>
      <c r="E77" s="55" t="s">
        <v>30</v>
      </c>
      <c r="F77" s="55" t="s">
        <v>34</v>
      </c>
      <c r="G77" s="79">
        <f t="shared" ref="G77" si="89">I78+J78+K78+L78</f>
        <v>5627</v>
      </c>
      <c r="H77" s="58" t="s">
        <v>38</v>
      </c>
      <c r="I77" s="16">
        <v>1275</v>
      </c>
      <c r="J77" s="15" t="s">
        <v>26</v>
      </c>
      <c r="K77" s="15" t="s">
        <v>26</v>
      </c>
      <c r="L77" s="15" t="s">
        <v>26</v>
      </c>
      <c r="M77" s="92">
        <f t="shared" ref="M77" si="90">IFERROR(I77/I78,"ND")</f>
        <v>0.90553977272727271</v>
      </c>
      <c r="N77" s="93">
        <f t="shared" ref="N77" si="91">IFERROR(((I77)/G77),"ND")</f>
        <v>0.22658610271903323</v>
      </c>
      <c r="O77" s="50" t="s">
        <v>127</v>
      </c>
      <c r="P77" s="50"/>
      <c r="Q77" s="51"/>
    </row>
    <row r="78" spans="3:17" ht="41.25" customHeight="1">
      <c r="C78" s="53"/>
      <c r="D78" s="54"/>
      <c r="E78" s="55"/>
      <c r="F78" s="55"/>
      <c r="G78" s="80"/>
      <c r="H78" s="59"/>
      <c r="I78" s="16">
        <v>1408</v>
      </c>
      <c r="J78" s="16">
        <v>1406</v>
      </c>
      <c r="K78" s="16">
        <v>1406</v>
      </c>
      <c r="L78" s="16">
        <v>1407</v>
      </c>
      <c r="M78" s="41"/>
      <c r="N78" s="43"/>
      <c r="O78" s="50"/>
      <c r="P78" s="50"/>
      <c r="Q78" s="51"/>
    </row>
    <row r="79" spans="3:17" ht="41.25" customHeight="1">
      <c r="C79" s="77" t="s">
        <v>128</v>
      </c>
      <c r="D79" s="85" t="s">
        <v>129</v>
      </c>
      <c r="E79" s="55" t="s">
        <v>30</v>
      </c>
      <c r="F79" s="55" t="s">
        <v>34</v>
      </c>
      <c r="G79" s="79">
        <f t="shared" ref="G79" si="92">I80+J80+K80+L80</f>
        <v>5600</v>
      </c>
      <c r="H79" s="58" t="s">
        <v>38</v>
      </c>
      <c r="I79" s="16">
        <v>1267</v>
      </c>
      <c r="J79" s="15" t="s">
        <v>26</v>
      </c>
      <c r="K79" s="15" t="s">
        <v>26</v>
      </c>
      <c r="L79" s="15" t="s">
        <v>26</v>
      </c>
      <c r="M79" s="48">
        <f t="shared" ref="M79" si="93">IFERROR(I79/I80,"ND")</f>
        <v>0.90500000000000003</v>
      </c>
      <c r="N79" s="49">
        <f t="shared" ref="N79" si="94">IFERROR(((I79)/G79),"ND")</f>
        <v>0.22625000000000001</v>
      </c>
      <c r="O79" s="50" t="s">
        <v>130</v>
      </c>
      <c r="P79" s="50"/>
      <c r="Q79" s="51"/>
    </row>
    <row r="80" spans="3:17" ht="48" customHeight="1">
      <c r="C80" s="61"/>
      <c r="D80" s="62"/>
      <c r="E80" s="55"/>
      <c r="F80" s="55"/>
      <c r="G80" s="80"/>
      <c r="H80" s="59"/>
      <c r="I80" s="16">
        <v>1400</v>
      </c>
      <c r="J80" s="16">
        <v>1400</v>
      </c>
      <c r="K80" s="16">
        <v>1400</v>
      </c>
      <c r="L80" s="16">
        <v>1400</v>
      </c>
      <c r="M80" s="48"/>
      <c r="N80" s="49"/>
      <c r="O80" s="50"/>
      <c r="P80" s="50"/>
      <c r="Q80" s="51"/>
    </row>
    <row r="81" spans="3:17" ht="41.25" customHeight="1">
      <c r="C81" s="77" t="s">
        <v>131</v>
      </c>
      <c r="D81" s="85" t="s">
        <v>132</v>
      </c>
      <c r="E81" s="55" t="s">
        <v>30</v>
      </c>
      <c r="F81" s="55" t="s">
        <v>34</v>
      </c>
      <c r="G81" s="79">
        <f t="shared" ref="G81" si="95">I82+J82+K82+L82</f>
        <v>27</v>
      </c>
      <c r="H81" s="58" t="s">
        <v>38</v>
      </c>
      <c r="I81" s="16">
        <v>8</v>
      </c>
      <c r="J81" s="15" t="s">
        <v>26</v>
      </c>
      <c r="K81" s="15" t="s">
        <v>26</v>
      </c>
      <c r="L81" s="15" t="s">
        <v>26</v>
      </c>
      <c r="M81" s="48">
        <f t="shared" ref="M81" si="96">IFERROR(I81/I82,"ND")</f>
        <v>1</v>
      </c>
      <c r="N81" s="49">
        <f t="shared" ref="N81" si="97">IFERROR(((I81)/G81),"ND")</f>
        <v>0.29629629629629628</v>
      </c>
      <c r="O81" s="50" t="s">
        <v>133</v>
      </c>
      <c r="P81" s="50"/>
      <c r="Q81" s="51"/>
    </row>
    <row r="82" spans="3:17" ht="41.25" customHeight="1">
      <c r="C82" s="61"/>
      <c r="D82" s="62"/>
      <c r="E82" s="55"/>
      <c r="F82" s="55"/>
      <c r="G82" s="80"/>
      <c r="H82" s="59"/>
      <c r="I82" s="16">
        <v>8</v>
      </c>
      <c r="J82" s="16">
        <v>6</v>
      </c>
      <c r="K82" s="16">
        <v>6</v>
      </c>
      <c r="L82" s="16">
        <v>7</v>
      </c>
      <c r="M82" s="48"/>
      <c r="N82" s="49"/>
      <c r="O82" s="50"/>
      <c r="P82" s="50"/>
      <c r="Q82" s="51"/>
    </row>
    <row r="83" spans="3:17" ht="77.25" customHeight="1">
      <c r="C83" s="77" t="s">
        <v>134</v>
      </c>
      <c r="D83" s="85" t="s">
        <v>135</v>
      </c>
      <c r="E83" s="55" t="s">
        <v>136</v>
      </c>
      <c r="F83" s="55" t="s">
        <v>34</v>
      </c>
      <c r="G83" s="79">
        <v>480</v>
      </c>
      <c r="H83" s="58" t="s">
        <v>25</v>
      </c>
      <c r="I83" s="16">
        <v>27</v>
      </c>
      <c r="J83" s="15" t="s">
        <v>26</v>
      </c>
      <c r="K83" s="15" t="s">
        <v>26</v>
      </c>
      <c r="L83" s="15" t="s">
        <v>26</v>
      </c>
      <c r="M83" s="92">
        <f>IFERROR(I83/I84,"ND")</f>
        <v>0.22500000000000001</v>
      </c>
      <c r="N83" s="93">
        <f t="shared" ref="N83" si="98">IFERROR(((I83)/G83),"ND")</f>
        <v>5.6250000000000001E-2</v>
      </c>
      <c r="O83" s="50" t="s">
        <v>137</v>
      </c>
      <c r="P83" s="50"/>
      <c r="Q83" s="51"/>
    </row>
    <row r="84" spans="3:17" ht="45" customHeight="1">
      <c r="C84" s="61"/>
      <c r="D84" s="62"/>
      <c r="E84" s="55"/>
      <c r="F84" s="55"/>
      <c r="G84" s="80"/>
      <c r="H84" s="59"/>
      <c r="I84" s="16">
        <v>120</v>
      </c>
      <c r="J84" s="16">
        <v>120</v>
      </c>
      <c r="K84" s="16">
        <v>120</v>
      </c>
      <c r="L84" s="16">
        <v>120</v>
      </c>
      <c r="M84" s="41"/>
      <c r="N84" s="43"/>
      <c r="O84" s="50"/>
      <c r="P84" s="50"/>
      <c r="Q84" s="51"/>
    </row>
    <row r="85" spans="3:17" ht="51.75" customHeight="1">
      <c r="C85" s="52" t="s">
        <v>138</v>
      </c>
      <c r="D85" s="50" t="s">
        <v>139</v>
      </c>
      <c r="E85" s="55" t="s">
        <v>30</v>
      </c>
      <c r="F85" s="55" t="s">
        <v>34</v>
      </c>
      <c r="G85" s="66">
        <f t="shared" ref="G85" si="99">I86+J86+K86+L86</f>
        <v>6468109767</v>
      </c>
      <c r="H85" s="58" t="s">
        <v>38</v>
      </c>
      <c r="I85" s="4">
        <v>0</v>
      </c>
      <c r="J85" s="4" t="s">
        <v>26</v>
      </c>
      <c r="K85" s="4" t="s">
        <v>26</v>
      </c>
      <c r="L85" s="4" t="s">
        <v>26</v>
      </c>
      <c r="M85" s="48">
        <f t="shared" ref="M85" si="100">IFERROR(I85/I86,"ND")</f>
        <v>0</v>
      </c>
      <c r="N85" s="49">
        <f t="shared" ref="N85" si="101">IFERROR(((I85)/G85),"ND")</f>
        <v>0</v>
      </c>
      <c r="O85" s="50" t="s">
        <v>140</v>
      </c>
      <c r="P85" s="50"/>
      <c r="Q85" s="51"/>
    </row>
    <row r="86" spans="3:17" ht="82.5" customHeight="1">
      <c r="C86" s="53"/>
      <c r="D86" s="54"/>
      <c r="E86" s="55"/>
      <c r="F86" s="55"/>
      <c r="G86" s="67"/>
      <c r="H86" s="59"/>
      <c r="I86" s="4">
        <v>2295241767.0599999</v>
      </c>
      <c r="J86" s="4">
        <v>1465834849.9300001</v>
      </c>
      <c r="K86" s="4">
        <v>1389209590.3499999</v>
      </c>
      <c r="L86" s="4">
        <v>1317823559.6600001</v>
      </c>
      <c r="M86" s="48"/>
      <c r="N86" s="49"/>
      <c r="O86" s="50"/>
      <c r="P86" s="50"/>
      <c r="Q86" s="51"/>
    </row>
    <row r="87" spans="3:17" ht="41.25" customHeight="1">
      <c r="C87" s="77" t="s">
        <v>141</v>
      </c>
      <c r="D87" s="85" t="s">
        <v>142</v>
      </c>
      <c r="E87" s="55" t="s">
        <v>30</v>
      </c>
      <c r="F87" s="55" t="s">
        <v>34</v>
      </c>
      <c r="G87" s="66">
        <f t="shared" ref="G87" si="102">I88+J88+K88+L88</f>
        <v>971094383.00000012</v>
      </c>
      <c r="H87" s="58" t="s">
        <v>38</v>
      </c>
      <c r="I87" s="4">
        <v>786534881</v>
      </c>
      <c r="J87" s="4" t="s">
        <v>26</v>
      </c>
      <c r="K87" s="4" t="s">
        <v>26</v>
      </c>
      <c r="L87" s="4" t="s">
        <v>26</v>
      </c>
      <c r="M87" s="48">
        <f t="shared" ref="M87" si="103">IFERROR(I87/I88,"ND")</f>
        <v>1.1382708516706703</v>
      </c>
      <c r="N87" s="49">
        <f t="shared" ref="N87" si="104">IFERROR(((I87)/G87),"ND")</f>
        <v>0.80994689575915291</v>
      </c>
      <c r="O87" s="50" t="s">
        <v>143</v>
      </c>
      <c r="P87" s="50"/>
      <c r="Q87" s="51"/>
    </row>
    <row r="88" spans="3:17" ht="41.25" customHeight="1">
      <c r="C88" s="61"/>
      <c r="D88" s="62"/>
      <c r="E88" s="55"/>
      <c r="F88" s="55"/>
      <c r="G88" s="67"/>
      <c r="H88" s="59"/>
      <c r="I88" s="4">
        <v>690990970.95000005</v>
      </c>
      <c r="J88" s="4">
        <v>102497259.34</v>
      </c>
      <c r="K88" s="4">
        <v>82887535.840000004</v>
      </c>
      <c r="L88" s="4">
        <v>94718616.870000005</v>
      </c>
      <c r="M88" s="48"/>
      <c r="N88" s="49"/>
      <c r="O88" s="50"/>
      <c r="P88" s="50"/>
      <c r="Q88" s="51"/>
    </row>
    <row r="89" spans="3:17" ht="73.5" customHeight="1">
      <c r="C89" s="77" t="s">
        <v>144</v>
      </c>
      <c r="D89" s="85" t="s">
        <v>145</v>
      </c>
      <c r="E89" s="55" t="s">
        <v>30</v>
      </c>
      <c r="F89" s="55" t="s">
        <v>34</v>
      </c>
      <c r="G89" s="79">
        <f t="shared" ref="G89" si="105">I90+J90+K90+L90</f>
        <v>19074</v>
      </c>
      <c r="H89" s="58" t="s">
        <v>38</v>
      </c>
      <c r="I89" s="16">
        <v>10607</v>
      </c>
      <c r="J89" s="15" t="s">
        <v>26</v>
      </c>
      <c r="K89" s="15" t="s">
        <v>26</v>
      </c>
      <c r="L89" s="15" t="s">
        <v>26</v>
      </c>
      <c r="M89" s="48">
        <f t="shared" ref="M89" si="106">IFERROR(I89/I90,"ND")</f>
        <v>1.0338206627680311</v>
      </c>
      <c r="N89" s="49">
        <f t="shared" ref="N89" si="107">IFERROR(((I89)/G89),"ND")</f>
        <v>0.55609730523225331</v>
      </c>
      <c r="O89" s="50" t="s">
        <v>146</v>
      </c>
      <c r="P89" s="50"/>
      <c r="Q89" s="51"/>
    </row>
    <row r="90" spans="3:17" ht="67.5" customHeight="1">
      <c r="C90" s="61"/>
      <c r="D90" s="62"/>
      <c r="E90" s="55"/>
      <c r="F90" s="55"/>
      <c r="G90" s="80"/>
      <c r="H90" s="59"/>
      <c r="I90" s="16">
        <v>10260</v>
      </c>
      <c r="J90" s="16">
        <v>6525</v>
      </c>
      <c r="K90" s="16">
        <v>1335</v>
      </c>
      <c r="L90" s="16">
        <v>954</v>
      </c>
      <c r="M90" s="48"/>
      <c r="N90" s="49"/>
      <c r="O90" s="50"/>
      <c r="P90" s="50"/>
      <c r="Q90" s="51"/>
    </row>
    <row r="91" spans="3:17" ht="80.25" customHeight="1">
      <c r="C91" s="77" t="s">
        <v>147</v>
      </c>
      <c r="D91" s="85" t="s">
        <v>148</v>
      </c>
      <c r="E91" s="55" t="s">
        <v>30</v>
      </c>
      <c r="F91" s="55" t="s">
        <v>34</v>
      </c>
      <c r="G91" s="79">
        <f t="shared" ref="G91" si="108">I92+J92+K92+L92</f>
        <v>4</v>
      </c>
      <c r="H91" s="58" t="s">
        <v>38</v>
      </c>
      <c r="I91" s="16">
        <v>1</v>
      </c>
      <c r="J91" s="15" t="s">
        <v>26</v>
      </c>
      <c r="K91" s="15" t="s">
        <v>26</v>
      </c>
      <c r="L91" s="15" t="s">
        <v>26</v>
      </c>
      <c r="M91" s="48">
        <f t="shared" ref="M91" si="109">IFERROR(I91/I92,"ND")</f>
        <v>1</v>
      </c>
      <c r="N91" s="49">
        <f t="shared" ref="N91" si="110">IFERROR(((I91)/G91),"ND")</f>
        <v>0.25</v>
      </c>
      <c r="O91" s="50" t="s">
        <v>149</v>
      </c>
      <c r="P91" s="50"/>
      <c r="Q91" s="51"/>
    </row>
    <row r="92" spans="3:17" ht="82.5" customHeight="1" thickBot="1">
      <c r="C92" s="96"/>
      <c r="D92" s="97"/>
      <c r="E92" s="98"/>
      <c r="F92" s="98"/>
      <c r="G92" s="99"/>
      <c r="H92" s="100"/>
      <c r="I92" s="17">
        <v>1</v>
      </c>
      <c r="J92" s="17">
        <v>1</v>
      </c>
      <c r="K92" s="17">
        <v>1</v>
      </c>
      <c r="L92" s="17">
        <v>1</v>
      </c>
      <c r="M92" s="92"/>
      <c r="N92" s="93"/>
      <c r="O92" s="94"/>
      <c r="P92" s="94"/>
      <c r="Q92" s="95"/>
    </row>
    <row r="93" spans="3:17" ht="15.75" customHeight="1">
      <c r="C93" s="10"/>
      <c r="D93" s="10"/>
      <c r="E93" s="10"/>
      <c r="F93" s="10"/>
      <c r="G93" s="10"/>
      <c r="H93" s="10"/>
      <c r="I93" s="18"/>
      <c r="J93" s="10"/>
      <c r="K93" s="10"/>
      <c r="L93" s="10"/>
      <c r="M93" s="19"/>
      <c r="N93" s="19"/>
      <c r="O93" s="10"/>
      <c r="P93" s="10"/>
      <c r="Q93" s="10"/>
    </row>
    <row r="94" spans="3:17">
      <c r="C94" s="10"/>
      <c r="D94" s="10"/>
      <c r="E94" s="10"/>
      <c r="F94" s="10"/>
      <c r="G94" s="10"/>
      <c r="H94" s="10"/>
      <c r="I94" s="18"/>
      <c r="J94" s="10"/>
      <c r="K94" s="10"/>
      <c r="L94" s="10"/>
      <c r="M94" s="10"/>
      <c r="N94" s="10"/>
      <c r="O94" s="10"/>
      <c r="P94" s="10"/>
      <c r="Q94" s="10"/>
    </row>
    <row r="95" spans="3:17" ht="15.75" customHeight="1">
      <c r="C95" s="10"/>
      <c r="D95" s="10"/>
      <c r="E95" s="10"/>
      <c r="F95" s="10"/>
      <c r="G95" s="10"/>
      <c r="H95" s="10"/>
      <c r="I95" s="18"/>
      <c r="J95" s="10"/>
      <c r="K95" s="10"/>
      <c r="L95" s="10"/>
      <c r="M95" s="10"/>
      <c r="N95" s="10"/>
      <c r="O95" s="10"/>
      <c r="P95" s="10"/>
      <c r="Q95" s="10"/>
    </row>
    <row r="96" spans="3:17">
      <c r="C96" s="10"/>
      <c r="D96" s="10"/>
      <c r="E96" s="10"/>
      <c r="F96" s="10"/>
      <c r="G96" s="10"/>
      <c r="H96" s="10"/>
      <c r="I96" s="18"/>
      <c r="J96" s="10"/>
      <c r="K96" s="10"/>
      <c r="L96" s="10"/>
      <c r="M96" s="10"/>
      <c r="N96" s="10"/>
      <c r="O96" s="10"/>
      <c r="P96" s="10"/>
      <c r="Q96" s="10"/>
    </row>
    <row r="97" spans="3:17" ht="15.75" customHeight="1">
      <c r="C97" s="10"/>
      <c r="D97" s="10"/>
      <c r="E97" s="10"/>
      <c r="F97" s="10"/>
      <c r="G97" s="10"/>
      <c r="H97" s="10"/>
      <c r="I97" s="18"/>
      <c r="J97" s="10"/>
      <c r="K97" s="10"/>
      <c r="L97" s="10"/>
      <c r="M97" s="10"/>
      <c r="N97" s="10"/>
      <c r="O97" s="10"/>
      <c r="P97" s="10"/>
      <c r="Q97" s="10"/>
    </row>
    <row r="98" spans="3:17" ht="15.75" customHeight="1">
      <c r="C98" s="10"/>
      <c r="D98" s="10"/>
      <c r="E98" s="10"/>
      <c r="F98" s="10"/>
      <c r="G98" s="10"/>
      <c r="H98" s="10"/>
      <c r="I98" s="18"/>
      <c r="J98" s="10"/>
      <c r="K98" s="10"/>
      <c r="L98" s="10"/>
      <c r="M98" s="10"/>
      <c r="N98" s="10"/>
      <c r="O98" s="10"/>
      <c r="P98" s="10"/>
      <c r="Q98" s="10"/>
    </row>
    <row r="99" spans="3:17">
      <c r="C99" s="10"/>
      <c r="D99" s="10"/>
      <c r="E99" s="10"/>
      <c r="F99" s="10"/>
      <c r="G99" s="10"/>
      <c r="H99" s="10"/>
      <c r="I99" s="10"/>
      <c r="J99" s="10"/>
      <c r="K99" s="10"/>
      <c r="L99" s="10"/>
      <c r="M99" s="10"/>
      <c r="N99" s="10"/>
      <c r="O99" s="10"/>
      <c r="P99" s="10"/>
      <c r="Q99" s="10"/>
    </row>
    <row r="100" spans="3:17">
      <c r="C100" s="10"/>
      <c r="D100" s="10"/>
      <c r="E100" s="10"/>
      <c r="F100" s="10"/>
      <c r="G100" s="10"/>
      <c r="H100" s="10"/>
      <c r="I100" s="10"/>
      <c r="J100" s="10"/>
      <c r="K100" s="10"/>
      <c r="L100" s="10"/>
      <c r="M100" s="10"/>
      <c r="N100" s="10"/>
      <c r="O100" s="10"/>
      <c r="P100" s="10"/>
      <c r="Q100" s="10"/>
    </row>
    <row r="101" spans="3:17">
      <c r="C101" s="10"/>
      <c r="D101" s="10"/>
      <c r="E101" s="10"/>
      <c r="F101" s="10"/>
      <c r="G101" s="10"/>
      <c r="H101" s="10"/>
      <c r="I101" s="10"/>
      <c r="J101" s="10"/>
      <c r="K101" s="10"/>
      <c r="L101" s="10"/>
      <c r="M101" s="10"/>
      <c r="N101" s="10"/>
      <c r="O101" s="10"/>
      <c r="P101" s="10"/>
      <c r="Q101" s="10"/>
    </row>
    <row r="102" spans="3:17">
      <c r="C102" s="10"/>
      <c r="D102" s="10"/>
      <c r="E102" s="10"/>
      <c r="F102" s="10"/>
      <c r="G102" s="10"/>
      <c r="H102" s="10"/>
      <c r="I102" s="10"/>
      <c r="J102" s="10"/>
      <c r="K102" s="10"/>
      <c r="L102" s="10"/>
      <c r="M102" s="10"/>
      <c r="N102" s="10"/>
      <c r="O102" s="10"/>
      <c r="P102" s="10"/>
      <c r="Q102" s="10"/>
    </row>
    <row r="103" spans="3:17">
      <c r="C103" s="10"/>
      <c r="D103" s="10"/>
      <c r="E103" s="10"/>
      <c r="F103" s="10"/>
      <c r="G103" s="10"/>
      <c r="H103" s="10"/>
      <c r="I103" s="10"/>
      <c r="J103" s="10"/>
      <c r="K103" s="10"/>
      <c r="L103" s="10"/>
      <c r="M103" s="10"/>
      <c r="N103" s="10"/>
      <c r="O103" s="10"/>
      <c r="P103" s="10"/>
      <c r="Q103" s="10"/>
    </row>
    <row r="104" spans="3:17">
      <c r="C104" s="10"/>
      <c r="D104" s="10"/>
      <c r="E104" s="10"/>
      <c r="F104" s="10"/>
      <c r="G104" s="10"/>
      <c r="H104" s="10"/>
      <c r="I104" s="10"/>
      <c r="J104" s="10"/>
      <c r="K104" s="10"/>
      <c r="L104" s="10"/>
      <c r="M104" s="10"/>
      <c r="N104" s="10"/>
      <c r="O104" s="10"/>
      <c r="P104" s="10"/>
      <c r="Q104" s="10"/>
    </row>
    <row r="105" spans="3:17">
      <c r="C105" s="10"/>
      <c r="D105" s="10"/>
      <c r="E105" s="10"/>
      <c r="F105" s="10"/>
      <c r="G105" s="10"/>
      <c r="H105" s="10"/>
      <c r="I105" s="10"/>
      <c r="J105" s="10"/>
      <c r="K105" s="10"/>
      <c r="L105" s="10"/>
      <c r="M105" s="10"/>
      <c r="N105" s="10"/>
      <c r="O105" s="10"/>
      <c r="P105" s="10"/>
      <c r="Q105" s="10"/>
    </row>
    <row r="106" spans="3:17">
      <c r="C106" s="10"/>
      <c r="D106" s="10"/>
      <c r="E106" s="10"/>
      <c r="F106" s="10"/>
      <c r="G106" s="10"/>
      <c r="H106" s="10"/>
      <c r="I106" s="10"/>
      <c r="J106" s="10"/>
      <c r="K106" s="10"/>
      <c r="L106" s="10"/>
      <c r="M106" s="10"/>
      <c r="N106" s="10"/>
      <c r="O106" s="10"/>
      <c r="P106" s="10"/>
      <c r="Q106" s="10"/>
    </row>
    <row r="107" spans="3:17">
      <c r="C107" s="10"/>
      <c r="D107" s="10"/>
      <c r="E107" s="10"/>
      <c r="F107" s="10"/>
      <c r="G107" s="10"/>
      <c r="H107" s="10"/>
      <c r="I107" s="10"/>
      <c r="J107" s="10"/>
      <c r="K107" s="10"/>
      <c r="L107" s="10"/>
      <c r="M107" s="10"/>
      <c r="N107" s="10"/>
      <c r="O107" s="10"/>
      <c r="P107" s="10"/>
      <c r="Q107" s="10"/>
    </row>
    <row r="108" spans="3:17">
      <c r="C108" s="10"/>
      <c r="D108" s="10"/>
      <c r="E108" s="10"/>
      <c r="F108" s="10"/>
      <c r="G108" s="10"/>
      <c r="H108" s="10"/>
      <c r="I108" s="10"/>
      <c r="J108" s="10"/>
      <c r="K108" s="10"/>
      <c r="L108" s="10"/>
      <c r="M108" s="10"/>
      <c r="N108" s="10"/>
      <c r="O108" s="10"/>
      <c r="P108" s="10"/>
      <c r="Q108" s="10"/>
    </row>
    <row r="109" spans="3:17">
      <c r="C109" s="10"/>
      <c r="D109" s="10"/>
      <c r="E109" s="10"/>
      <c r="F109" s="10"/>
      <c r="G109" s="10"/>
      <c r="H109" s="10"/>
      <c r="I109" s="10"/>
      <c r="J109" s="10"/>
      <c r="K109" s="10"/>
      <c r="L109" s="10"/>
      <c r="M109" s="10"/>
      <c r="N109" s="10"/>
      <c r="O109" s="10"/>
      <c r="P109" s="10"/>
      <c r="Q109" s="10"/>
    </row>
  </sheetData>
  <dataConsolidate/>
  <mergeCells count="375">
    <mergeCell ref="O91:Q92"/>
    <mergeCell ref="N89:N90"/>
    <mergeCell ref="O89:Q90"/>
    <mergeCell ref="C91:C92"/>
    <mergeCell ref="D91:D92"/>
    <mergeCell ref="E91:E92"/>
    <mergeCell ref="F91:F92"/>
    <mergeCell ref="G91:G92"/>
    <mergeCell ref="H91:H92"/>
    <mergeCell ref="M91:M92"/>
    <mergeCell ref="N91:N92"/>
    <mergeCell ref="M87:M88"/>
    <mergeCell ref="N87:N88"/>
    <mergeCell ref="O87:Q88"/>
    <mergeCell ref="C89:C90"/>
    <mergeCell ref="D89:D90"/>
    <mergeCell ref="E89:E90"/>
    <mergeCell ref="F89:F90"/>
    <mergeCell ref="G89:G90"/>
    <mergeCell ref="H89:H90"/>
    <mergeCell ref="M89:M90"/>
    <mergeCell ref="C87:C88"/>
    <mergeCell ref="D87:D88"/>
    <mergeCell ref="E87:E88"/>
    <mergeCell ref="F87:F88"/>
    <mergeCell ref="G87:G88"/>
    <mergeCell ref="H87:H88"/>
    <mergeCell ref="C85:C86"/>
    <mergeCell ref="D85:D86"/>
    <mergeCell ref="E85:E86"/>
    <mergeCell ref="F85:F86"/>
    <mergeCell ref="G85:G86"/>
    <mergeCell ref="H85:H86"/>
    <mergeCell ref="M85:M86"/>
    <mergeCell ref="N85:N86"/>
    <mergeCell ref="O85:Q86"/>
    <mergeCell ref="C83:C84"/>
    <mergeCell ref="D83:D84"/>
    <mergeCell ref="E83:E84"/>
    <mergeCell ref="F83:F84"/>
    <mergeCell ref="G83:G84"/>
    <mergeCell ref="H83:H84"/>
    <mergeCell ref="M83:M84"/>
    <mergeCell ref="N83:N84"/>
    <mergeCell ref="O83:Q84"/>
    <mergeCell ref="M79:M80"/>
    <mergeCell ref="N79:N80"/>
    <mergeCell ref="O79:Q80"/>
    <mergeCell ref="C81:C82"/>
    <mergeCell ref="D81:D82"/>
    <mergeCell ref="E81:E82"/>
    <mergeCell ref="F81:F82"/>
    <mergeCell ref="G81:G82"/>
    <mergeCell ref="H81:H82"/>
    <mergeCell ref="M81:M82"/>
    <mergeCell ref="C79:C80"/>
    <mergeCell ref="D79:D80"/>
    <mergeCell ref="E79:E80"/>
    <mergeCell ref="F79:F80"/>
    <mergeCell ref="G79:G80"/>
    <mergeCell ref="H79:H80"/>
    <mergeCell ref="N81:N82"/>
    <mergeCell ref="O81:Q82"/>
    <mergeCell ref="C77:C78"/>
    <mergeCell ref="D77:D78"/>
    <mergeCell ref="E77:E78"/>
    <mergeCell ref="F77:F78"/>
    <mergeCell ref="G77:G78"/>
    <mergeCell ref="H77:H78"/>
    <mergeCell ref="M77:M78"/>
    <mergeCell ref="N77:N78"/>
    <mergeCell ref="O77:Q78"/>
    <mergeCell ref="C75:C76"/>
    <mergeCell ref="D75:D76"/>
    <mergeCell ref="E75:E76"/>
    <mergeCell ref="F75:F76"/>
    <mergeCell ref="G75:G76"/>
    <mergeCell ref="H75:H76"/>
    <mergeCell ref="M75:M76"/>
    <mergeCell ref="N75:N76"/>
    <mergeCell ref="O75:Q76"/>
    <mergeCell ref="M71:M72"/>
    <mergeCell ref="N71:N72"/>
    <mergeCell ref="O71:Q72"/>
    <mergeCell ref="C73:C74"/>
    <mergeCell ref="D73:D74"/>
    <mergeCell ref="E73:E74"/>
    <mergeCell ref="F73:F74"/>
    <mergeCell ref="G73:G74"/>
    <mergeCell ref="H73:H74"/>
    <mergeCell ref="M73:M74"/>
    <mergeCell ref="C71:C72"/>
    <mergeCell ref="D71:D72"/>
    <mergeCell ref="E71:E72"/>
    <mergeCell ref="F71:F72"/>
    <mergeCell ref="G71:G72"/>
    <mergeCell ref="H71:H72"/>
    <mergeCell ref="N73:N74"/>
    <mergeCell ref="O73:Q74"/>
    <mergeCell ref="C69:C70"/>
    <mergeCell ref="D69:D70"/>
    <mergeCell ref="E69:E70"/>
    <mergeCell ref="F69:F70"/>
    <mergeCell ref="G69:G70"/>
    <mergeCell ref="H69:H70"/>
    <mergeCell ref="M69:M70"/>
    <mergeCell ref="N69:N70"/>
    <mergeCell ref="O69:Q70"/>
    <mergeCell ref="C67:C68"/>
    <mergeCell ref="D67:D68"/>
    <mergeCell ref="E67:E68"/>
    <mergeCell ref="F67:F68"/>
    <mergeCell ref="G67:G68"/>
    <mergeCell ref="H67:H68"/>
    <mergeCell ref="M67:M68"/>
    <mergeCell ref="N67:N68"/>
    <mergeCell ref="O67:Q68"/>
    <mergeCell ref="M63:M64"/>
    <mergeCell ref="N63:N64"/>
    <mergeCell ref="O63:Q64"/>
    <mergeCell ref="C65:C66"/>
    <mergeCell ref="D65:D66"/>
    <mergeCell ref="E65:E66"/>
    <mergeCell ref="F65:F66"/>
    <mergeCell ref="G65:G66"/>
    <mergeCell ref="H65:H66"/>
    <mergeCell ref="M65:M66"/>
    <mergeCell ref="C63:C64"/>
    <mergeCell ref="D63:D64"/>
    <mergeCell ref="E63:E64"/>
    <mergeCell ref="F63:F64"/>
    <mergeCell ref="G63:G64"/>
    <mergeCell ref="H63:H64"/>
    <mergeCell ref="N65:N66"/>
    <mergeCell ref="O65:Q66"/>
    <mergeCell ref="C61:C62"/>
    <mergeCell ref="D61:D62"/>
    <mergeCell ref="E61:E62"/>
    <mergeCell ref="F61:F62"/>
    <mergeCell ref="G61:G62"/>
    <mergeCell ref="H61:H62"/>
    <mergeCell ref="M61:M62"/>
    <mergeCell ref="N61:N62"/>
    <mergeCell ref="O61:Q62"/>
    <mergeCell ref="C59:C60"/>
    <mergeCell ref="D59:D60"/>
    <mergeCell ref="E59:E60"/>
    <mergeCell ref="F59:F60"/>
    <mergeCell ref="G59:G60"/>
    <mergeCell ref="H59:H60"/>
    <mergeCell ref="M59:M60"/>
    <mergeCell ref="N59:N60"/>
    <mergeCell ref="O59:Q60"/>
    <mergeCell ref="M55:M56"/>
    <mergeCell ref="N55:N56"/>
    <mergeCell ref="O55:Q56"/>
    <mergeCell ref="C57:C58"/>
    <mergeCell ref="D57:D58"/>
    <mergeCell ref="E57:E58"/>
    <mergeCell ref="F57:F58"/>
    <mergeCell ref="G57:G58"/>
    <mergeCell ref="H57:H58"/>
    <mergeCell ref="M57:M58"/>
    <mergeCell ref="C55:C56"/>
    <mergeCell ref="D55:D56"/>
    <mergeCell ref="E55:E56"/>
    <mergeCell ref="F55:F56"/>
    <mergeCell ref="G55:G56"/>
    <mergeCell ref="H55:H56"/>
    <mergeCell ref="N57:N58"/>
    <mergeCell ref="O57:Q58"/>
    <mergeCell ref="C53:C54"/>
    <mergeCell ref="D53:D54"/>
    <mergeCell ref="E53:E54"/>
    <mergeCell ref="F53:F54"/>
    <mergeCell ref="G53:G54"/>
    <mergeCell ref="H53:H54"/>
    <mergeCell ref="M53:M54"/>
    <mergeCell ref="N53:N54"/>
    <mergeCell ref="O53:Q54"/>
    <mergeCell ref="C51:C52"/>
    <mergeCell ref="D51:D52"/>
    <mergeCell ref="E51:E52"/>
    <mergeCell ref="F51:F52"/>
    <mergeCell ref="G51:G52"/>
    <mergeCell ref="H51:H52"/>
    <mergeCell ref="M51:M52"/>
    <mergeCell ref="N51:N52"/>
    <mergeCell ref="O51:Q52"/>
    <mergeCell ref="M47:M48"/>
    <mergeCell ref="N47:N48"/>
    <mergeCell ref="O47:Q48"/>
    <mergeCell ref="C49:C50"/>
    <mergeCell ref="D49:D50"/>
    <mergeCell ref="E49:E50"/>
    <mergeCell ref="F49:F50"/>
    <mergeCell ref="G49:G50"/>
    <mergeCell ref="H49:H50"/>
    <mergeCell ref="M49:M50"/>
    <mergeCell ref="C47:C48"/>
    <mergeCell ref="D47:D48"/>
    <mergeCell ref="E47:E48"/>
    <mergeCell ref="F47:F48"/>
    <mergeCell ref="G47:G48"/>
    <mergeCell ref="H47:H48"/>
    <mergeCell ref="N49:N50"/>
    <mergeCell ref="O49:Q50"/>
    <mergeCell ref="C45:C46"/>
    <mergeCell ref="D45:D46"/>
    <mergeCell ref="E45:E46"/>
    <mergeCell ref="F45:F46"/>
    <mergeCell ref="G45:G46"/>
    <mergeCell ref="H45:H46"/>
    <mergeCell ref="M45:M46"/>
    <mergeCell ref="N45:N46"/>
    <mergeCell ref="O45:Q46"/>
    <mergeCell ref="C43:C44"/>
    <mergeCell ref="D43:D44"/>
    <mergeCell ref="E43:E44"/>
    <mergeCell ref="F43:F44"/>
    <mergeCell ref="G43:G44"/>
    <mergeCell ref="H43:H44"/>
    <mergeCell ref="M43:M44"/>
    <mergeCell ref="N43:N44"/>
    <mergeCell ref="O43:Q44"/>
    <mergeCell ref="M39:M40"/>
    <mergeCell ref="N39:N40"/>
    <mergeCell ref="O39:Q40"/>
    <mergeCell ref="C41:C42"/>
    <mergeCell ref="D41:D42"/>
    <mergeCell ref="E41:E42"/>
    <mergeCell ref="F41:F42"/>
    <mergeCell ref="G41:G42"/>
    <mergeCell ref="H41:H42"/>
    <mergeCell ref="M41:M42"/>
    <mergeCell ref="C39:C40"/>
    <mergeCell ref="D39:D40"/>
    <mergeCell ref="E39:E40"/>
    <mergeCell ref="F39:F40"/>
    <mergeCell ref="G39:G40"/>
    <mergeCell ref="H39:H40"/>
    <mergeCell ref="N41:N42"/>
    <mergeCell ref="O41:Q42"/>
    <mergeCell ref="C37:C38"/>
    <mergeCell ref="D37:D38"/>
    <mergeCell ref="E37:E38"/>
    <mergeCell ref="F37:F38"/>
    <mergeCell ref="G37:G38"/>
    <mergeCell ref="H37:H38"/>
    <mergeCell ref="M37:M38"/>
    <mergeCell ref="N37:N38"/>
    <mergeCell ref="O37:Q38"/>
    <mergeCell ref="C35:C36"/>
    <mergeCell ref="D35:D36"/>
    <mergeCell ref="E35:E36"/>
    <mergeCell ref="F35:F36"/>
    <mergeCell ref="G35:G36"/>
    <mergeCell ref="H35:H36"/>
    <mergeCell ref="M35:M36"/>
    <mergeCell ref="N35:N36"/>
    <mergeCell ref="O35:Q36"/>
    <mergeCell ref="M31:M32"/>
    <mergeCell ref="N31:N32"/>
    <mergeCell ref="O31:Q32"/>
    <mergeCell ref="C33:C34"/>
    <mergeCell ref="D33:D34"/>
    <mergeCell ref="E33:E34"/>
    <mergeCell ref="F33:F34"/>
    <mergeCell ref="G33:G34"/>
    <mergeCell ref="H33:H34"/>
    <mergeCell ref="M33:M34"/>
    <mergeCell ref="C31:C32"/>
    <mergeCell ref="D31:D32"/>
    <mergeCell ref="E31:E32"/>
    <mergeCell ref="F31:F32"/>
    <mergeCell ref="G31:G32"/>
    <mergeCell ref="H31:H32"/>
    <mergeCell ref="N33:N34"/>
    <mergeCell ref="O33:Q34"/>
    <mergeCell ref="C29:C30"/>
    <mergeCell ref="D29:D30"/>
    <mergeCell ref="E29:E30"/>
    <mergeCell ref="F29:F30"/>
    <mergeCell ref="G29:G30"/>
    <mergeCell ref="H29:H30"/>
    <mergeCell ref="M29:M30"/>
    <mergeCell ref="N29:N30"/>
    <mergeCell ref="O29:Q30"/>
    <mergeCell ref="C27:C28"/>
    <mergeCell ref="D27:D28"/>
    <mergeCell ref="E27:E28"/>
    <mergeCell ref="F27:F28"/>
    <mergeCell ref="G27:G28"/>
    <mergeCell ref="H27:H28"/>
    <mergeCell ref="M27:M28"/>
    <mergeCell ref="N27:N28"/>
    <mergeCell ref="O27:Q28"/>
    <mergeCell ref="M23:M24"/>
    <mergeCell ref="N23:N24"/>
    <mergeCell ref="O23:Q24"/>
    <mergeCell ref="C25:C26"/>
    <mergeCell ref="D25:D26"/>
    <mergeCell ref="E25:E26"/>
    <mergeCell ref="F25:F26"/>
    <mergeCell ref="G25:G26"/>
    <mergeCell ref="H25:H26"/>
    <mergeCell ref="M25:M26"/>
    <mergeCell ref="C23:C24"/>
    <mergeCell ref="D23:D24"/>
    <mergeCell ref="E23:E24"/>
    <mergeCell ref="F23:F24"/>
    <mergeCell ref="G23:G24"/>
    <mergeCell ref="H23:H24"/>
    <mergeCell ref="N25:N26"/>
    <mergeCell ref="O25:Q26"/>
    <mergeCell ref="M19:M20"/>
    <mergeCell ref="N19:N20"/>
    <mergeCell ref="O19:Q20"/>
    <mergeCell ref="C21:C22"/>
    <mergeCell ref="D21:D22"/>
    <mergeCell ref="E21:E22"/>
    <mergeCell ref="F21:F22"/>
    <mergeCell ref="G21:G22"/>
    <mergeCell ref="H21:H22"/>
    <mergeCell ref="M21:M22"/>
    <mergeCell ref="N21:N22"/>
    <mergeCell ref="O21:Q22"/>
    <mergeCell ref="F13:F14"/>
    <mergeCell ref="G13:G14"/>
    <mergeCell ref="C19:C20"/>
    <mergeCell ref="D19:D20"/>
    <mergeCell ref="E19:E20"/>
    <mergeCell ref="F19:F20"/>
    <mergeCell ref="G19:G20"/>
    <mergeCell ref="H19:H20"/>
    <mergeCell ref="H13:H14"/>
    <mergeCell ref="M13:M14"/>
    <mergeCell ref="N13:N14"/>
    <mergeCell ref="O13:Q14"/>
    <mergeCell ref="M15:M16"/>
    <mergeCell ref="N15:N16"/>
    <mergeCell ref="O15:Q16"/>
    <mergeCell ref="C17:C18"/>
    <mergeCell ref="D17:D18"/>
    <mergeCell ref="E17:E18"/>
    <mergeCell ref="F17:F18"/>
    <mergeCell ref="G17:G18"/>
    <mergeCell ref="H17:H18"/>
    <mergeCell ref="M17:M18"/>
    <mergeCell ref="C15:C16"/>
    <mergeCell ref="D15:D16"/>
    <mergeCell ref="E15:E16"/>
    <mergeCell ref="F15:F16"/>
    <mergeCell ref="G15:G16"/>
    <mergeCell ref="H15:H16"/>
    <mergeCell ref="N17:N18"/>
    <mergeCell ref="O17:Q18"/>
    <mergeCell ref="C13:C14"/>
    <mergeCell ref="D13:D14"/>
    <mergeCell ref="E13:E14"/>
    <mergeCell ref="D4:Q4"/>
    <mergeCell ref="D5:Q5"/>
    <mergeCell ref="D6:Q6"/>
    <mergeCell ref="C9:E9"/>
    <mergeCell ref="F9:Q9"/>
    <mergeCell ref="C10:C12"/>
    <mergeCell ref="D10:D12"/>
    <mergeCell ref="E10:E12"/>
    <mergeCell ref="F10:F12"/>
    <mergeCell ref="G10:N10"/>
    <mergeCell ref="O10:Q12"/>
    <mergeCell ref="G11:G12"/>
    <mergeCell ref="H11:H12"/>
    <mergeCell ref="I11:L11"/>
    <mergeCell ref="M11:N11"/>
  </mergeCells>
  <printOptions horizontalCentered="1"/>
  <pageMargins left="0.70866141732283472" right="0.70866141732283472" top="0.74803149606299213" bottom="0.74803149606299213" header="0.31496062992125984" footer="0.31496062992125984"/>
  <pageSetup paperSize="17" scale="48" orientation="landscape" r:id="rId1"/>
  <rowBreaks count="3" manualBreakCount="3">
    <brk id="30" min="2" max="16" man="1"/>
    <brk id="52" min="2" max="16" man="1"/>
    <brk id="74" min="2"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7A14-1CB4-49CA-9292-0C5D5A8EC5CD}">
  <dimension ref="C3:R107"/>
  <sheetViews>
    <sheetView topLeftCell="H83" zoomScale="80" zoomScaleNormal="80" zoomScaleSheetLayoutView="40" workbookViewId="0">
      <selection activeCell="O85" sqref="O85:Q86"/>
    </sheetView>
  </sheetViews>
  <sheetFormatPr defaultColWidth="11" defaultRowHeight="15.6"/>
  <cols>
    <col min="3" max="3" width="28" customWidth="1"/>
    <col min="4" max="4" width="34.5" customWidth="1"/>
    <col min="5" max="5" width="15.125" customWidth="1"/>
    <col min="6" max="6" width="18" customWidth="1"/>
    <col min="7" max="7" width="18.5" customWidth="1"/>
    <col min="8" max="8" width="15.625" customWidth="1"/>
    <col min="9" max="12" width="18.5" bestFit="1" customWidth="1"/>
    <col min="13" max="14" width="24" customWidth="1"/>
    <col min="15" max="16" width="25.25" customWidth="1"/>
    <col min="17" max="17" width="36.125" customWidth="1"/>
  </cols>
  <sheetData>
    <row r="3" spans="3:18">
      <c r="C3" s="6"/>
      <c r="D3" s="7"/>
      <c r="E3" s="7"/>
      <c r="F3" s="7"/>
      <c r="G3" s="7"/>
      <c r="H3" s="7"/>
      <c r="I3" s="7"/>
      <c r="J3" s="7"/>
      <c r="K3" s="7"/>
      <c r="L3" s="7"/>
      <c r="M3" s="7"/>
      <c r="N3" s="7"/>
      <c r="O3" s="7"/>
      <c r="P3" s="7"/>
      <c r="Q3" s="8"/>
    </row>
    <row r="4" spans="3:18" ht="17.45">
      <c r="C4" s="9"/>
      <c r="D4" s="25" t="s">
        <v>0</v>
      </c>
      <c r="E4" s="25"/>
      <c r="F4" s="25"/>
      <c r="G4" s="25"/>
      <c r="H4" s="25"/>
      <c r="I4" s="25"/>
      <c r="J4" s="25"/>
      <c r="K4" s="25"/>
      <c r="L4" s="25"/>
      <c r="M4" s="25"/>
      <c r="N4" s="25"/>
      <c r="O4" s="25"/>
      <c r="P4" s="25"/>
      <c r="Q4" s="26"/>
    </row>
    <row r="5" spans="3:18" ht="17.45">
      <c r="C5" s="9"/>
      <c r="D5" s="25" t="s">
        <v>1</v>
      </c>
      <c r="E5" s="25"/>
      <c r="F5" s="25"/>
      <c r="G5" s="25"/>
      <c r="H5" s="25"/>
      <c r="I5" s="25"/>
      <c r="J5" s="25"/>
      <c r="K5" s="25"/>
      <c r="L5" s="25"/>
      <c r="M5" s="25"/>
      <c r="N5" s="25"/>
      <c r="O5" s="25"/>
      <c r="P5" s="25"/>
      <c r="Q5" s="26"/>
    </row>
    <row r="6" spans="3:18" ht="17.45">
      <c r="C6" s="9"/>
      <c r="D6" s="27" t="s">
        <v>150</v>
      </c>
      <c r="E6" s="27"/>
      <c r="F6" s="27"/>
      <c r="G6" s="27"/>
      <c r="H6" s="27"/>
      <c r="I6" s="27"/>
      <c r="J6" s="27"/>
      <c r="K6" s="27"/>
      <c r="L6" s="27"/>
      <c r="M6" s="27"/>
      <c r="N6" s="27"/>
      <c r="O6" s="27"/>
      <c r="P6" s="27"/>
      <c r="Q6" s="28"/>
      <c r="R6" s="1"/>
    </row>
    <row r="7" spans="3:18">
      <c r="C7" s="9"/>
      <c r="D7" s="10"/>
      <c r="E7" s="10"/>
      <c r="F7" s="10"/>
      <c r="G7" s="10"/>
      <c r="H7" s="10"/>
      <c r="I7" s="10"/>
      <c r="J7" s="10"/>
      <c r="K7" s="10"/>
      <c r="L7" s="10"/>
      <c r="M7" s="10"/>
      <c r="N7" s="10"/>
      <c r="O7" s="10"/>
      <c r="P7" s="10"/>
      <c r="Q7" s="11"/>
    </row>
    <row r="8" spans="3:18" ht="16.149999999999999" thickBot="1">
      <c r="C8" s="9"/>
      <c r="D8" s="10"/>
      <c r="E8" s="10"/>
      <c r="F8" s="10"/>
      <c r="G8" s="10"/>
      <c r="H8" s="10"/>
      <c r="I8" s="10"/>
      <c r="J8" s="10"/>
      <c r="K8" s="10"/>
      <c r="L8" s="10"/>
      <c r="M8" s="10"/>
      <c r="N8" s="10"/>
      <c r="O8" s="10"/>
      <c r="P8" s="10"/>
      <c r="Q8" s="11"/>
    </row>
    <row r="9" spans="3:18" ht="39" customHeight="1" thickBot="1">
      <c r="C9" s="29" t="s">
        <v>3</v>
      </c>
      <c r="D9" s="30"/>
      <c r="E9" s="31"/>
      <c r="F9" s="29" t="s">
        <v>4</v>
      </c>
      <c r="G9" s="30"/>
      <c r="H9" s="30"/>
      <c r="I9" s="30"/>
      <c r="J9" s="30"/>
      <c r="K9" s="30"/>
      <c r="L9" s="30"/>
      <c r="M9" s="30"/>
      <c r="N9" s="30"/>
      <c r="O9" s="30"/>
      <c r="P9" s="30"/>
      <c r="Q9" s="31"/>
      <c r="R9" s="2"/>
    </row>
    <row r="10" spans="3:18" ht="27.95" customHeight="1">
      <c r="C10" s="32" t="s">
        <v>5</v>
      </c>
      <c r="D10" s="34" t="s">
        <v>6</v>
      </c>
      <c r="E10" s="34" t="s">
        <v>7</v>
      </c>
      <c r="F10" s="34" t="s">
        <v>8</v>
      </c>
      <c r="G10" s="36" t="s">
        <v>9</v>
      </c>
      <c r="H10" s="36"/>
      <c r="I10" s="36"/>
      <c r="J10" s="36"/>
      <c r="K10" s="36"/>
      <c r="L10" s="36"/>
      <c r="M10" s="36"/>
      <c r="N10" s="36"/>
      <c r="O10" s="36" t="s">
        <v>10</v>
      </c>
      <c r="P10" s="36"/>
      <c r="Q10" s="37"/>
    </row>
    <row r="11" spans="3:18" ht="38.25" customHeight="1">
      <c r="C11" s="33"/>
      <c r="D11" s="35"/>
      <c r="E11" s="35"/>
      <c r="F11" s="35"/>
      <c r="G11" s="35" t="s">
        <v>11</v>
      </c>
      <c r="H11" s="35" t="s">
        <v>12</v>
      </c>
      <c r="I11" s="38" t="s">
        <v>13</v>
      </c>
      <c r="J11" s="38"/>
      <c r="K11" s="38"/>
      <c r="L11" s="38"/>
      <c r="M11" s="38" t="s">
        <v>14</v>
      </c>
      <c r="N11" s="38"/>
      <c r="O11" s="38"/>
      <c r="P11" s="38"/>
      <c r="Q11" s="39"/>
    </row>
    <row r="12" spans="3:18" ht="36" customHeight="1">
      <c r="C12" s="33"/>
      <c r="D12" s="35"/>
      <c r="E12" s="35"/>
      <c r="F12" s="35"/>
      <c r="G12" s="35"/>
      <c r="H12" s="35"/>
      <c r="I12" s="3" t="s">
        <v>15</v>
      </c>
      <c r="J12" s="3" t="s">
        <v>16</v>
      </c>
      <c r="K12" s="3" t="s">
        <v>17</v>
      </c>
      <c r="L12" s="3" t="s">
        <v>18</v>
      </c>
      <c r="M12" s="3" t="s">
        <v>19</v>
      </c>
      <c r="N12" s="3" t="s">
        <v>20</v>
      </c>
      <c r="O12" s="38"/>
      <c r="P12" s="38"/>
      <c r="Q12" s="39"/>
    </row>
    <row r="13" spans="3:18" ht="90.75" customHeight="1">
      <c r="C13" s="68" t="s">
        <v>21</v>
      </c>
      <c r="D13" s="69" t="s">
        <v>22</v>
      </c>
      <c r="E13" s="71" t="s">
        <v>23</v>
      </c>
      <c r="F13" s="73" t="s">
        <v>24</v>
      </c>
      <c r="G13" s="75">
        <v>0.9</v>
      </c>
      <c r="H13" s="81" t="s">
        <v>25</v>
      </c>
      <c r="I13" s="12">
        <v>0.88700000000000001</v>
      </c>
      <c r="J13" s="12">
        <v>0.90800000000000003</v>
      </c>
      <c r="K13" s="12" t="s">
        <v>26</v>
      </c>
      <c r="L13" s="12" t="s">
        <v>26</v>
      </c>
      <c r="M13" s="40">
        <f>IFERROR(J13/J14,"ND")</f>
        <v>1.0088888888888889</v>
      </c>
      <c r="N13" s="42">
        <f>IFERROR(((J13)/J14),"ND")</f>
        <v>1.0088888888888889</v>
      </c>
      <c r="O13" s="108" t="s">
        <v>151</v>
      </c>
      <c r="P13" s="108"/>
      <c r="Q13" s="109"/>
    </row>
    <row r="14" spans="3:18" ht="129" customHeight="1">
      <c r="C14" s="60"/>
      <c r="D14" s="70"/>
      <c r="E14" s="72"/>
      <c r="F14" s="74"/>
      <c r="G14" s="76"/>
      <c r="H14" s="82"/>
      <c r="I14" s="13">
        <v>0.9</v>
      </c>
      <c r="J14" s="13">
        <v>0.9</v>
      </c>
      <c r="K14" s="13">
        <v>0.9</v>
      </c>
      <c r="L14" s="13">
        <v>0.9</v>
      </c>
      <c r="M14" s="41"/>
      <c r="N14" s="43"/>
      <c r="O14" s="110"/>
      <c r="P14" s="110"/>
      <c r="Q14" s="111"/>
    </row>
    <row r="15" spans="3:18" ht="68.25" customHeight="1">
      <c r="C15" s="107" t="s">
        <v>28</v>
      </c>
      <c r="D15" s="62" t="s">
        <v>29</v>
      </c>
      <c r="E15" s="64" t="s">
        <v>30</v>
      </c>
      <c r="F15" s="59" t="s">
        <v>24</v>
      </c>
      <c r="G15" s="66">
        <f>L16</f>
        <v>6468109767</v>
      </c>
      <c r="H15" s="58" t="s">
        <v>25</v>
      </c>
      <c r="I15" s="21" t="s">
        <v>26</v>
      </c>
      <c r="J15" s="21" t="s">
        <v>26</v>
      </c>
      <c r="K15" s="21" t="s">
        <v>26</v>
      </c>
      <c r="L15" s="15" t="s">
        <v>26</v>
      </c>
      <c r="M15" s="48" t="str">
        <f t="shared" ref="M15" si="0">IFERROR(I15/I16,"ND")</f>
        <v>ND</v>
      </c>
      <c r="N15" s="49" t="str">
        <f t="shared" ref="N15" si="1">IFERROR(((I15)/G15),"ND")</f>
        <v>ND</v>
      </c>
      <c r="O15" s="50" t="s">
        <v>31</v>
      </c>
      <c r="P15" s="50"/>
      <c r="Q15" s="51"/>
    </row>
    <row r="16" spans="3:18" ht="78" customHeight="1">
      <c r="C16" s="61"/>
      <c r="D16" s="63"/>
      <c r="E16" s="55"/>
      <c r="F16" s="65"/>
      <c r="G16" s="67"/>
      <c r="H16" s="59"/>
      <c r="I16" s="20" t="s">
        <v>26</v>
      </c>
      <c r="J16" s="20" t="s">
        <v>26</v>
      </c>
      <c r="K16" s="20" t="s">
        <v>26</v>
      </c>
      <c r="L16" s="22">
        <v>6468109767</v>
      </c>
      <c r="M16" s="48"/>
      <c r="N16" s="49"/>
      <c r="O16" s="50"/>
      <c r="P16" s="50"/>
      <c r="Q16" s="51"/>
    </row>
    <row r="17" spans="3:17" ht="50.25" customHeight="1">
      <c r="C17" s="52" t="s">
        <v>32</v>
      </c>
      <c r="D17" s="54" t="s">
        <v>33</v>
      </c>
      <c r="E17" s="55" t="s">
        <v>30</v>
      </c>
      <c r="F17" s="55" t="s">
        <v>34</v>
      </c>
      <c r="G17" s="56">
        <f>L18</f>
        <v>0.05</v>
      </c>
      <c r="H17" s="58" t="s">
        <v>25</v>
      </c>
      <c r="I17" s="15" t="s">
        <v>26</v>
      </c>
      <c r="J17" s="15" t="s">
        <v>26</v>
      </c>
      <c r="K17" s="15" t="s">
        <v>26</v>
      </c>
      <c r="L17" s="15" t="s">
        <v>26</v>
      </c>
      <c r="M17" s="48" t="str">
        <f t="shared" ref="M17" si="2">IFERROR(I17/I18,"ND")</f>
        <v>ND</v>
      </c>
      <c r="N17" s="49" t="str">
        <f t="shared" ref="N17" si="3">IFERROR(((I17)/G17),"ND")</f>
        <v>ND</v>
      </c>
      <c r="O17" s="50" t="s">
        <v>35</v>
      </c>
      <c r="P17" s="50"/>
      <c r="Q17" s="51"/>
    </row>
    <row r="18" spans="3:17" ht="45" customHeight="1">
      <c r="C18" s="53"/>
      <c r="D18" s="54"/>
      <c r="E18" s="55"/>
      <c r="F18" s="55"/>
      <c r="G18" s="57"/>
      <c r="H18" s="59"/>
      <c r="I18" s="15" t="s">
        <v>26</v>
      </c>
      <c r="J18" s="15" t="s">
        <v>26</v>
      </c>
      <c r="K18" s="15" t="s">
        <v>26</v>
      </c>
      <c r="L18" s="5">
        <v>0.05</v>
      </c>
      <c r="M18" s="48"/>
      <c r="N18" s="49"/>
      <c r="O18" s="50"/>
      <c r="P18" s="50"/>
      <c r="Q18" s="51"/>
    </row>
    <row r="19" spans="3:17" ht="65.25" customHeight="1">
      <c r="C19" s="77" t="s">
        <v>36</v>
      </c>
      <c r="D19" s="78" t="s">
        <v>37</v>
      </c>
      <c r="E19" s="55" t="s">
        <v>30</v>
      </c>
      <c r="F19" s="55" t="s">
        <v>34</v>
      </c>
      <c r="G19" s="79">
        <f t="shared" ref="G19" si="4">I20+J20+K20+L20</f>
        <v>48</v>
      </c>
      <c r="H19" s="58" t="s">
        <v>38</v>
      </c>
      <c r="I19" s="16">
        <v>12</v>
      </c>
      <c r="J19" s="16">
        <v>12</v>
      </c>
      <c r="K19" s="15" t="s">
        <v>26</v>
      </c>
      <c r="L19" s="15" t="s">
        <v>26</v>
      </c>
      <c r="M19" s="48">
        <f>IFERROR(J19/J20,"ND")</f>
        <v>1</v>
      </c>
      <c r="N19" s="49">
        <f>IFERROR(((I19+J19)/G19),"ND")</f>
        <v>0.5</v>
      </c>
      <c r="O19" s="83" t="s">
        <v>152</v>
      </c>
      <c r="P19" s="83"/>
      <c r="Q19" s="84"/>
    </row>
    <row r="20" spans="3:17" ht="49.5" customHeight="1">
      <c r="C20" s="61"/>
      <c r="D20" s="62"/>
      <c r="E20" s="55"/>
      <c r="F20" s="55"/>
      <c r="G20" s="80"/>
      <c r="H20" s="59"/>
      <c r="I20" s="16">
        <v>12</v>
      </c>
      <c r="J20" s="16">
        <v>12</v>
      </c>
      <c r="K20" s="16">
        <v>12</v>
      </c>
      <c r="L20" s="16">
        <v>12</v>
      </c>
      <c r="M20" s="48"/>
      <c r="N20" s="49"/>
      <c r="O20" s="83"/>
      <c r="P20" s="83"/>
      <c r="Q20" s="84"/>
    </row>
    <row r="21" spans="3:17" ht="53.25" customHeight="1">
      <c r="C21" s="77" t="s">
        <v>40</v>
      </c>
      <c r="D21" s="78" t="s">
        <v>41</v>
      </c>
      <c r="E21" s="55" t="s">
        <v>30</v>
      </c>
      <c r="F21" s="55" t="s">
        <v>34</v>
      </c>
      <c r="G21" s="79">
        <f t="shared" ref="G21" si="5">I22+J22+K22+L22</f>
        <v>48</v>
      </c>
      <c r="H21" s="58" t="s">
        <v>38</v>
      </c>
      <c r="I21" s="16">
        <v>12</v>
      </c>
      <c r="J21" s="16">
        <v>12</v>
      </c>
      <c r="K21" s="15" t="s">
        <v>26</v>
      </c>
      <c r="L21" s="15" t="s">
        <v>26</v>
      </c>
      <c r="M21" s="48">
        <f>IFERROR(J21/J22,"ND")</f>
        <v>1</v>
      </c>
      <c r="N21" s="49">
        <f>IFERROR(((I21+J21)/G21),"ND")</f>
        <v>0.5</v>
      </c>
      <c r="O21" s="83" t="s">
        <v>153</v>
      </c>
      <c r="P21" s="83"/>
      <c r="Q21" s="84"/>
    </row>
    <row r="22" spans="3:17" ht="41.25" customHeight="1">
      <c r="C22" s="61"/>
      <c r="D22" s="62"/>
      <c r="E22" s="55"/>
      <c r="F22" s="55"/>
      <c r="G22" s="80"/>
      <c r="H22" s="59"/>
      <c r="I22" s="16">
        <v>12</v>
      </c>
      <c r="J22" s="16">
        <v>12</v>
      </c>
      <c r="K22" s="16">
        <v>12</v>
      </c>
      <c r="L22" s="16">
        <v>12</v>
      </c>
      <c r="M22" s="48"/>
      <c r="N22" s="49"/>
      <c r="O22" s="83"/>
      <c r="P22" s="83"/>
      <c r="Q22" s="84"/>
    </row>
    <row r="23" spans="3:17" ht="41.25" customHeight="1">
      <c r="C23" s="52" t="s">
        <v>43</v>
      </c>
      <c r="D23" s="54" t="s">
        <v>44</v>
      </c>
      <c r="E23" s="55" t="s">
        <v>30</v>
      </c>
      <c r="F23" s="55" t="s">
        <v>34</v>
      </c>
      <c r="G23" s="79">
        <f t="shared" ref="G23" si="6">I24+J24+K24+L24</f>
        <v>28000</v>
      </c>
      <c r="H23" s="58" t="s">
        <v>38</v>
      </c>
      <c r="I23" s="16">
        <v>6800</v>
      </c>
      <c r="J23" s="16">
        <v>6950</v>
      </c>
      <c r="K23" s="15" t="s">
        <v>26</v>
      </c>
      <c r="L23" s="15" t="s">
        <v>26</v>
      </c>
      <c r="M23" s="92">
        <f>IFERROR(J23/J24,"ND")</f>
        <v>0.99285714285714288</v>
      </c>
      <c r="N23" s="93">
        <f>IFERROR(((I23+J23)/G23),"ND")</f>
        <v>0.49107142857142855</v>
      </c>
      <c r="O23" s="50" t="s">
        <v>154</v>
      </c>
      <c r="P23" s="50"/>
      <c r="Q23" s="51"/>
    </row>
    <row r="24" spans="3:17" ht="41.25" customHeight="1">
      <c r="C24" s="53"/>
      <c r="D24" s="54"/>
      <c r="E24" s="55"/>
      <c r="F24" s="55"/>
      <c r="G24" s="80"/>
      <c r="H24" s="59"/>
      <c r="I24" s="16">
        <v>7000</v>
      </c>
      <c r="J24" s="16">
        <v>7000</v>
      </c>
      <c r="K24" s="16">
        <v>7000</v>
      </c>
      <c r="L24" s="16">
        <v>7000</v>
      </c>
      <c r="M24" s="41"/>
      <c r="N24" s="43"/>
      <c r="O24" s="50"/>
      <c r="P24" s="50"/>
      <c r="Q24" s="51"/>
    </row>
    <row r="25" spans="3:17" ht="55.5" customHeight="1">
      <c r="C25" s="77" t="s">
        <v>46</v>
      </c>
      <c r="D25" s="78" t="s">
        <v>47</v>
      </c>
      <c r="E25" s="55" t="s">
        <v>30</v>
      </c>
      <c r="F25" s="55" t="s">
        <v>34</v>
      </c>
      <c r="G25" s="79">
        <f t="shared" ref="G25" si="7">I26+J26+K26+L26</f>
        <v>40000</v>
      </c>
      <c r="H25" s="58" t="s">
        <v>38</v>
      </c>
      <c r="I25" s="16">
        <v>7186</v>
      </c>
      <c r="J25" s="16">
        <v>9200</v>
      </c>
      <c r="K25" s="15" t="s">
        <v>26</v>
      </c>
      <c r="L25" s="15" t="s">
        <v>26</v>
      </c>
      <c r="M25" s="92">
        <f t="shared" ref="M25" si="8">IFERROR(J25/J26,"ND")</f>
        <v>0.92</v>
      </c>
      <c r="N25" s="93">
        <f t="shared" ref="N25" si="9">IFERROR(((I25+J25)/G25),"ND")</f>
        <v>0.40965000000000001</v>
      </c>
      <c r="O25" s="50" t="s">
        <v>155</v>
      </c>
      <c r="P25" s="50"/>
      <c r="Q25" s="51"/>
    </row>
    <row r="26" spans="3:17" ht="48" customHeight="1">
      <c r="C26" s="61"/>
      <c r="D26" s="62"/>
      <c r="E26" s="55"/>
      <c r="F26" s="55"/>
      <c r="G26" s="80"/>
      <c r="H26" s="59"/>
      <c r="I26" s="16">
        <v>10000</v>
      </c>
      <c r="J26" s="16">
        <v>10000</v>
      </c>
      <c r="K26" s="16">
        <v>10000</v>
      </c>
      <c r="L26" s="16">
        <v>10000</v>
      </c>
      <c r="M26" s="41"/>
      <c r="N26" s="43"/>
      <c r="O26" s="50"/>
      <c r="P26" s="50"/>
      <c r="Q26" s="51"/>
    </row>
    <row r="27" spans="3:17" ht="54" customHeight="1">
      <c r="C27" s="77" t="s">
        <v>49</v>
      </c>
      <c r="D27" s="85" t="s">
        <v>50</v>
      </c>
      <c r="E27" s="55" t="s">
        <v>30</v>
      </c>
      <c r="F27" s="55" t="s">
        <v>34</v>
      </c>
      <c r="G27" s="79">
        <f t="shared" ref="G27" si="10">I28+J28+K28+L28</f>
        <v>24000</v>
      </c>
      <c r="H27" s="58" t="s">
        <v>38</v>
      </c>
      <c r="I27" s="16">
        <v>5672</v>
      </c>
      <c r="J27" s="16">
        <v>5800</v>
      </c>
      <c r="K27" s="15" t="s">
        <v>26</v>
      </c>
      <c r="L27" s="15" t="s">
        <v>26</v>
      </c>
      <c r="M27" s="92">
        <f t="shared" ref="M27" si="11">IFERROR(J27/J28,"ND")</f>
        <v>0.96666666666666667</v>
      </c>
      <c r="N27" s="93">
        <f t="shared" ref="N27" si="12">IFERROR(((I27+J27)/G27),"ND")</f>
        <v>0.47799999999999998</v>
      </c>
      <c r="O27" s="50" t="s">
        <v>156</v>
      </c>
      <c r="P27" s="50"/>
      <c r="Q27" s="51"/>
    </row>
    <row r="28" spans="3:17" ht="49.5" customHeight="1">
      <c r="C28" s="61"/>
      <c r="D28" s="62"/>
      <c r="E28" s="55"/>
      <c r="F28" s="55"/>
      <c r="G28" s="80"/>
      <c r="H28" s="59"/>
      <c r="I28" s="16">
        <v>6000</v>
      </c>
      <c r="J28" s="16">
        <v>6000</v>
      </c>
      <c r="K28" s="16">
        <v>6000</v>
      </c>
      <c r="L28" s="16">
        <v>6000</v>
      </c>
      <c r="M28" s="41"/>
      <c r="N28" s="43"/>
      <c r="O28" s="50"/>
      <c r="P28" s="50"/>
      <c r="Q28" s="51"/>
    </row>
    <row r="29" spans="3:17" ht="56.25" customHeight="1">
      <c r="C29" s="52" t="s">
        <v>52</v>
      </c>
      <c r="D29" s="54" t="s">
        <v>53</v>
      </c>
      <c r="E29" s="55" t="s">
        <v>30</v>
      </c>
      <c r="F29" s="55" t="s">
        <v>34</v>
      </c>
      <c r="G29" s="79">
        <f t="shared" ref="G29" si="13">I30+J30+K30+L30</f>
        <v>180</v>
      </c>
      <c r="H29" s="58" t="s">
        <v>38</v>
      </c>
      <c r="I29" s="16">
        <v>48</v>
      </c>
      <c r="J29" s="16">
        <v>45</v>
      </c>
      <c r="K29" s="15" t="s">
        <v>26</v>
      </c>
      <c r="L29" s="15" t="s">
        <v>26</v>
      </c>
      <c r="M29" s="48">
        <f>IFERROR(J29/J30,"ND")</f>
        <v>1</v>
      </c>
      <c r="N29" s="49">
        <f>IFERROR(((I29+J29)/G29),"ND")</f>
        <v>0.51666666666666672</v>
      </c>
      <c r="O29" s="101" t="s">
        <v>157</v>
      </c>
      <c r="P29" s="101"/>
      <c r="Q29" s="102"/>
    </row>
    <row r="30" spans="3:17" ht="51" customHeight="1">
      <c r="C30" s="53"/>
      <c r="D30" s="54"/>
      <c r="E30" s="55"/>
      <c r="F30" s="55"/>
      <c r="G30" s="80"/>
      <c r="H30" s="59"/>
      <c r="I30" s="16">
        <v>45</v>
      </c>
      <c r="J30" s="16">
        <v>45</v>
      </c>
      <c r="K30" s="16">
        <v>45</v>
      </c>
      <c r="L30" s="16">
        <v>45</v>
      </c>
      <c r="M30" s="48"/>
      <c r="N30" s="49"/>
      <c r="O30" s="101"/>
      <c r="P30" s="101"/>
      <c r="Q30" s="102"/>
    </row>
    <row r="31" spans="3:17" ht="55.5" customHeight="1">
      <c r="C31" s="77" t="s">
        <v>55</v>
      </c>
      <c r="D31" s="78" t="s">
        <v>56</v>
      </c>
      <c r="E31" s="55" t="s">
        <v>30</v>
      </c>
      <c r="F31" s="55" t="s">
        <v>34</v>
      </c>
      <c r="G31" s="79">
        <f t="shared" ref="G31" si="14">I32+J32+K32+L32</f>
        <v>900</v>
      </c>
      <c r="H31" s="58" t="s">
        <v>38</v>
      </c>
      <c r="I31" s="16">
        <v>257</v>
      </c>
      <c r="J31" s="16">
        <v>223</v>
      </c>
      <c r="K31" s="15" t="s">
        <v>26</v>
      </c>
      <c r="L31" s="15" t="s">
        <v>26</v>
      </c>
      <c r="M31" s="48">
        <f>IFERROR(J31/J32,"ND")</f>
        <v>0.99111111111111116</v>
      </c>
      <c r="N31" s="49">
        <f t="shared" ref="N31" si="15">IFERROR(((I31+J31)/G31),"ND")</f>
        <v>0.53333333333333333</v>
      </c>
      <c r="O31" s="101" t="s">
        <v>158</v>
      </c>
      <c r="P31" s="101"/>
      <c r="Q31" s="102"/>
    </row>
    <row r="32" spans="3:17" ht="41.25" customHeight="1">
      <c r="C32" s="61"/>
      <c r="D32" s="62"/>
      <c r="E32" s="55"/>
      <c r="F32" s="55"/>
      <c r="G32" s="80"/>
      <c r="H32" s="59"/>
      <c r="I32" s="16">
        <v>225</v>
      </c>
      <c r="J32" s="16">
        <v>225</v>
      </c>
      <c r="K32" s="16">
        <v>225</v>
      </c>
      <c r="L32" s="16">
        <v>225</v>
      </c>
      <c r="M32" s="48"/>
      <c r="N32" s="49"/>
      <c r="O32" s="101"/>
      <c r="P32" s="101"/>
      <c r="Q32" s="102"/>
    </row>
    <row r="33" spans="3:17" ht="65.25" customHeight="1">
      <c r="C33" s="77" t="s">
        <v>58</v>
      </c>
      <c r="D33" s="85" t="s">
        <v>59</v>
      </c>
      <c r="E33" s="55" t="s">
        <v>30</v>
      </c>
      <c r="F33" s="55" t="s">
        <v>34</v>
      </c>
      <c r="G33" s="79">
        <f t="shared" ref="G33" si="16">I34+J34+K34+L34</f>
        <v>144</v>
      </c>
      <c r="H33" s="58" t="s">
        <v>38</v>
      </c>
      <c r="I33" s="16">
        <v>55</v>
      </c>
      <c r="J33" s="16">
        <v>50</v>
      </c>
      <c r="K33" s="15" t="s">
        <v>26</v>
      </c>
      <c r="L33" s="15" t="s">
        <v>26</v>
      </c>
      <c r="M33" s="48">
        <f>IFERROR(J33/J34,"ND")</f>
        <v>1.3888888888888888</v>
      </c>
      <c r="N33" s="49">
        <f t="shared" ref="N33" si="17">IFERROR(((I33+J33)/G33),"ND")</f>
        <v>0.72916666666666663</v>
      </c>
      <c r="O33" s="101" t="s">
        <v>159</v>
      </c>
      <c r="P33" s="101"/>
      <c r="Q33" s="102"/>
    </row>
    <row r="34" spans="3:17" ht="48.75" customHeight="1">
      <c r="C34" s="61"/>
      <c r="D34" s="62"/>
      <c r="E34" s="55"/>
      <c r="F34" s="55"/>
      <c r="G34" s="80"/>
      <c r="H34" s="59"/>
      <c r="I34" s="16">
        <v>36</v>
      </c>
      <c r="J34" s="16">
        <v>36</v>
      </c>
      <c r="K34" s="16">
        <v>36</v>
      </c>
      <c r="L34" s="16">
        <v>36</v>
      </c>
      <c r="M34" s="48"/>
      <c r="N34" s="49"/>
      <c r="O34" s="101"/>
      <c r="P34" s="101"/>
      <c r="Q34" s="102"/>
    </row>
    <row r="35" spans="3:17" ht="72.75" customHeight="1">
      <c r="C35" s="52" t="s">
        <v>61</v>
      </c>
      <c r="D35" s="50" t="s">
        <v>62</v>
      </c>
      <c r="E35" s="55" t="s">
        <v>30</v>
      </c>
      <c r="F35" s="55" t="s">
        <v>34</v>
      </c>
      <c r="G35" s="79">
        <f t="shared" ref="G35" si="18">I36+J36+K36+L36</f>
        <v>12</v>
      </c>
      <c r="H35" s="58" t="s">
        <v>38</v>
      </c>
      <c r="I35" s="16">
        <v>3</v>
      </c>
      <c r="J35" s="16">
        <v>3</v>
      </c>
      <c r="K35" s="15" t="s">
        <v>26</v>
      </c>
      <c r="L35" s="15" t="s">
        <v>26</v>
      </c>
      <c r="M35" s="48">
        <f>IFERROR(J35/J36,"ND")</f>
        <v>1</v>
      </c>
      <c r="N35" s="49">
        <f>IFERROR(((I35+J35)/G35),"ND")</f>
        <v>0.5</v>
      </c>
      <c r="O35" s="50" t="s">
        <v>160</v>
      </c>
      <c r="P35" s="50"/>
      <c r="Q35" s="51"/>
    </row>
    <row r="36" spans="3:17" ht="84.75" customHeight="1">
      <c r="C36" s="53"/>
      <c r="D36" s="54"/>
      <c r="E36" s="55"/>
      <c r="F36" s="55"/>
      <c r="G36" s="80"/>
      <c r="H36" s="59"/>
      <c r="I36" s="16">
        <v>3</v>
      </c>
      <c r="J36" s="16">
        <v>3</v>
      </c>
      <c r="K36" s="16">
        <v>3</v>
      </c>
      <c r="L36" s="16">
        <v>3</v>
      </c>
      <c r="M36" s="48"/>
      <c r="N36" s="49"/>
      <c r="O36" s="50"/>
      <c r="P36" s="50"/>
      <c r="Q36" s="51"/>
    </row>
    <row r="37" spans="3:17" ht="63.75" customHeight="1">
      <c r="C37" s="77" t="s">
        <v>64</v>
      </c>
      <c r="D37" s="78" t="s">
        <v>65</v>
      </c>
      <c r="E37" s="55" t="s">
        <v>30</v>
      </c>
      <c r="F37" s="55" t="s">
        <v>34</v>
      </c>
      <c r="G37" s="79">
        <f t="shared" ref="G37" si="19">I38+J38+K38+L38</f>
        <v>108</v>
      </c>
      <c r="H37" s="58" t="s">
        <v>38</v>
      </c>
      <c r="I37" s="16">
        <v>27</v>
      </c>
      <c r="J37" s="16">
        <v>27</v>
      </c>
      <c r="K37" s="15" t="s">
        <v>26</v>
      </c>
      <c r="L37" s="15" t="s">
        <v>26</v>
      </c>
      <c r="M37" s="48">
        <f>IFERROR(J37/J38,"ND")</f>
        <v>1</v>
      </c>
      <c r="N37" s="49">
        <f>IFERROR(((I37+J37)/G37),"ND")</f>
        <v>0.5</v>
      </c>
      <c r="O37" s="50" t="s">
        <v>161</v>
      </c>
      <c r="P37" s="50"/>
      <c r="Q37" s="51"/>
    </row>
    <row r="38" spans="3:17" ht="57" customHeight="1">
      <c r="C38" s="61"/>
      <c r="D38" s="62"/>
      <c r="E38" s="55"/>
      <c r="F38" s="55"/>
      <c r="G38" s="80"/>
      <c r="H38" s="59"/>
      <c r="I38" s="16">
        <v>27</v>
      </c>
      <c r="J38" s="16">
        <v>27</v>
      </c>
      <c r="K38" s="16">
        <v>27</v>
      </c>
      <c r="L38" s="16">
        <v>27</v>
      </c>
      <c r="M38" s="48"/>
      <c r="N38" s="49"/>
      <c r="O38" s="50"/>
      <c r="P38" s="50"/>
      <c r="Q38" s="51"/>
    </row>
    <row r="39" spans="3:17" ht="71.25" customHeight="1">
      <c r="C39" s="77" t="s">
        <v>67</v>
      </c>
      <c r="D39" s="85" t="s">
        <v>68</v>
      </c>
      <c r="E39" s="55" t="s">
        <v>30</v>
      </c>
      <c r="F39" s="55" t="s">
        <v>34</v>
      </c>
      <c r="G39" s="79">
        <f t="shared" ref="G39" si="20">I40+J40+K40+L40</f>
        <v>4</v>
      </c>
      <c r="H39" s="58" t="s">
        <v>38</v>
      </c>
      <c r="I39" s="16">
        <v>1</v>
      </c>
      <c r="J39" s="16">
        <v>1</v>
      </c>
      <c r="K39" s="15" t="s">
        <v>26</v>
      </c>
      <c r="L39" s="15" t="s">
        <v>26</v>
      </c>
      <c r="M39" s="48">
        <f>IFERROR(J39/J40,"ND")</f>
        <v>1</v>
      </c>
      <c r="N39" s="49">
        <f>IFERROR(((I39+J39)/G39),"ND")</f>
        <v>0.5</v>
      </c>
      <c r="O39" s="50" t="s">
        <v>162</v>
      </c>
      <c r="P39" s="50"/>
      <c r="Q39" s="51"/>
    </row>
    <row r="40" spans="3:17" ht="68.25" customHeight="1">
      <c r="C40" s="61"/>
      <c r="D40" s="62"/>
      <c r="E40" s="55"/>
      <c r="F40" s="55"/>
      <c r="G40" s="80"/>
      <c r="H40" s="59"/>
      <c r="I40" s="16">
        <v>1</v>
      </c>
      <c r="J40" s="16">
        <v>1</v>
      </c>
      <c r="K40" s="16">
        <v>1</v>
      </c>
      <c r="L40" s="16">
        <v>1</v>
      </c>
      <c r="M40" s="48"/>
      <c r="N40" s="49"/>
      <c r="O40" s="50"/>
      <c r="P40" s="50"/>
      <c r="Q40" s="51"/>
    </row>
    <row r="41" spans="3:17" ht="81.75" customHeight="1">
      <c r="C41" s="77" t="s">
        <v>70</v>
      </c>
      <c r="D41" s="85" t="s">
        <v>71</v>
      </c>
      <c r="E41" s="55" t="s">
        <v>30</v>
      </c>
      <c r="F41" s="55" t="s">
        <v>34</v>
      </c>
      <c r="G41" s="79">
        <f t="shared" ref="G41" si="21">I42+J42+K42+L42</f>
        <v>12</v>
      </c>
      <c r="H41" s="58" t="s">
        <v>38</v>
      </c>
      <c r="I41" s="16">
        <v>3</v>
      </c>
      <c r="J41" s="16">
        <v>3</v>
      </c>
      <c r="K41" s="15" t="s">
        <v>26</v>
      </c>
      <c r="L41" s="15" t="s">
        <v>26</v>
      </c>
      <c r="M41" s="48">
        <f>IFERROR(J41/J42,"ND")</f>
        <v>1</v>
      </c>
      <c r="N41" s="49">
        <f>IFERROR(((I41+J41)/G41),"ND")</f>
        <v>0.5</v>
      </c>
      <c r="O41" s="50" t="s">
        <v>163</v>
      </c>
      <c r="P41" s="50"/>
      <c r="Q41" s="51"/>
    </row>
    <row r="42" spans="3:17" ht="78" customHeight="1">
      <c r="C42" s="61"/>
      <c r="D42" s="62"/>
      <c r="E42" s="55"/>
      <c r="F42" s="55"/>
      <c r="G42" s="80"/>
      <c r="H42" s="59"/>
      <c r="I42" s="16">
        <v>3</v>
      </c>
      <c r="J42" s="16">
        <v>3</v>
      </c>
      <c r="K42" s="16">
        <v>3</v>
      </c>
      <c r="L42" s="16">
        <v>3</v>
      </c>
      <c r="M42" s="48"/>
      <c r="N42" s="49"/>
      <c r="O42" s="50"/>
      <c r="P42" s="50"/>
      <c r="Q42" s="51"/>
    </row>
    <row r="43" spans="3:17" ht="41.25" customHeight="1">
      <c r="C43" s="52" t="s">
        <v>73</v>
      </c>
      <c r="D43" s="50" t="s">
        <v>74</v>
      </c>
      <c r="E43" s="55" t="s">
        <v>30</v>
      </c>
      <c r="F43" s="55" t="s">
        <v>34</v>
      </c>
      <c r="G43" s="66">
        <f t="shared" ref="G43" si="22">I44+J44+K44+L44</f>
        <v>6468109767</v>
      </c>
      <c r="H43" s="58" t="s">
        <v>38</v>
      </c>
      <c r="I43" s="4">
        <v>1398320160.2</v>
      </c>
      <c r="J43" s="15">
        <v>0</v>
      </c>
      <c r="K43" s="15" t="s">
        <v>26</v>
      </c>
      <c r="L43" s="15" t="s">
        <v>26</v>
      </c>
      <c r="M43" s="48">
        <f>IFERROR(J43/J44,"ND")</f>
        <v>0</v>
      </c>
      <c r="N43" s="49">
        <f>IFERROR(((I43+J43)/G43),"ND")</f>
        <v>0.21618683209956724</v>
      </c>
      <c r="O43" s="86" t="s">
        <v>164</v>
      </c>
      <c r="P43" s="86"/>
      <c r="Q43" s="87"/>
    </row>
    <row r="44" spans="3:17" ht="41.25" customHeight="1">
      <c r="C44" s="53"/>
      <c r="D44" s="54"/>
      <c r="E44" s="55"/>
      <c r="F44" s="55"/>
      <c r="G44" s="67"/>
      <c r="H44" s="59"/>
      <c r="I44" s="4">
        <v>1519106495</v>
      </c>
      <c r="J44" s="4">
        <v>1760223568</v>
      </c>
      <c r="K44" s="4">
        <v>1572953939</v>
      </c>
      <c r="L44" s="16">
        <v>1615825765</v>
      </c>
      <c r="M44" s="48"/>
      <c r="N44" s="49"/>
      <c r="O44" s="86"/>
      <c r="P44" s="86"/>
      <c r="Q44" s="87"/>
    </row>
    <row r="45" spans="3:17" ht="41.25" customHeight="1">
      <c r="C45" s="77" t="s">
        <v>76</v>
      </c>
      <c r="D45" s="85" t="s">
        <v>77</v>
      </c>
      <c r="E45" s="55" t="s">
        <v>30</v>
      </c>
      <c r="F45" s="55" t="s">
        <v>34</v>
      </c>
      <c r="G45" s="79">
        <v>2</v>
      </c>
      <c r="H45" s="58" t="s">
        <v>38</v>
      </c>
      <c r="I45" s="15" t="s">
        <v>26</v>
      </c>
      <c r="J45" s="15" t="s">
        <v>26</v>
      </c>
      <c r="K45" s="15" t="s">
        <v>26</v>
      </c>
      <c r="L45" s="15" t="s">
        <v>26</v>
      </c>
      <c r="M45" s="48" t="str">
        <f t="shared" ref="M45" si="23">IFERROR(J45/J46,"ND")</f>
        <v>ND</v>
      </c>
      <c r="N45" s="49" t="str">
        <f t="shared" ref="N45" si="24">IFERROR(((I45+J45)/G45),"ND")</f>
        <v>ND</v>
      </c>
      <c r="O45" s="50" t="s">
        <v>78</v>
      </c>
      <c r="P45" s="50"/>
      <c r="Q45" s="51"/>
    </row>
    <row r="46" spans="3:17" ht="41.25" customHeight="1">
      <c r="C46" s="61"/>
      <c r="D46" s="62"/>
      <c r="E46" s="55"/>
      <c r="F46" s="55"/>
      <c r="G46" s="80"/>
      <c r="H46" s="59"/>
      <c r="I46" s="15" t="s">
        <v>26</v>
      </c>
      <c r="J46" s="15" t="s">
        <v>26</v>
      </c>
      <c r="K46" s="16">
        <v>1</v>
      </c>
      <c r="L46" s="16">
        <v>1</v>
      </c>
      <c r="M46" s="48"/>
      <c r="N46" s="49"/>
      <c r="O46" s="50"/>
      <c r="P46" s="50"/>
      <c r="Q46" s="51"/>
    </row>
    <row r="47" spans="3:17" ht="41.25" customHeight="1">
      <c r="C47" s="77" t="s">
        <v>79</v>
      </c>
      <c r="D47" s="85" t="s">
        <v>80</v>
      </c>
      <c r="E47" s="55" t="s">
        <v>30</v>
      </c>
      <c r="F47" s="55" t="s">
        <v>34</v>
      </c>
      <c r="G47" s="79">
        <v>22</v>
      </c>
      <c r="H47" s="58" t="s">
        <v>38</v>
      </c>
      <c r="I47" s="15" t="s">
        <v>26</v>
      </c>
      <c r="J47" s="15" t="s">
        <v>81</v>
      </c>
      <c r="K47" s="15" t="s">
        <v>26</v>
      </c>
      <c r="L47" s="15" t="s">
        <v>26</v>
      </c>
      <c r="M47" s="48" t="str">
        <f t="shared" ref="M47" si="25">IFERROR(J47/J48,"ND")</f>
        <v>ND</v>
      </c>
      <c r="N47" s="49" t="str">
        <f t="shared" ref="N47" si="26">IFERROR(((I47+J47)/G47),"ND")</f>
        <v>ND</v>
      </c>
      <c r="O47" s="50" t="s">
        <v>82</v>
      </c>
      <c r="P47" s="50"/>
      <c r="Q47" s="51"/>
    </row>
    <row r="48" spans="3:17" ht="41.25" customHeight="1">
      <c r="C48" s="61"/>
      <c r="D48" s="62"/>
      <c r="E48" s="55"/>
      <c r="F48" s="55"/>
      <c r="G48" s="80"/>
      <c r="H48" s="59"/>
      <c r="I48" s="15" t="s">
        <v>26</v>
      </c>
      <c r="J48" s="15" t="s">
        <v>26</v>
      </c>
      <c r="K48" s="15" t="s">
        <v>26</v>
      </c>
      <c r="L48" s="16">
        <v>22</v>
      </c>
      <c r="M48" s="48"/>
      <c r="N48" s="49"/>
      <c r="O48" s="50"/>
      <c r="P48" s="50"/>
      <c r="Q48" s="51"/>
    </row>
    <row r="49" spans="3:17" ht="55.5" customHeight="1">
      <c r="C49" s="77" t="s">
        <v>83</v>
      </c>
      <c r="D49" s="85" t="s">
        <v>84</v>
      </c>
      <c r="E49" s="55" t="s">
        <v>30</v>
      </c>
      <c r="F49" s="55" t="s">
        <v>34</v>
      </c>
      <c r="G49" s="88">
        <f t="shared" ref="G49" si="27">I50+J50+K50+L50</f>
        <v>24</v>
      </c>
      <c r="H49" s="58" t="s">
        <v>38</v>
      </c>
      <c r="I49" s="16">
        <v>6</v>
      </c>
      <c r="J49" s="16">
        <v>6</v>
      </c>
      <c r="K49" s="15" t="s">
        <v>26</v>
      </c>
      <c r="L49" s="15" t="s">
        <v>26</v>
      </c>
      <c r="M49" s="48">
        <f t="shared" ref="M49" si="28">IFERROR(J49/J50,"ND")</f>
        <v>1</v>
      </c>
      <c r="N49" s="49">
        <f t="shared" ref="N49" si="29">IFERROR(((I49+J49)/G49),"ND")</f>
        <v>0.5</v>
      </c>
      <c r="O49" s="50" t="s">
        <v>165</v>
      </c>
      <c r="P49" s="50"/>
      <c r="Q49" s="51"/>
    </row>
    <row r="50" spans="3:17" ht="55.5" customHeight="1">
      <c r="C50" s="61"/>
      <c r="D50" s="62"/>
      <c r="E50" s="55"/>
      <c r="F50" s="55"/>
      <c r="G50" s="89"/>
      <c r="H50" s="59"/>
      <c r="I50" s="16">
        <v>6</v>
      </c>
      <c r="J50" s="16">
        <v>6</v>
      </c>
      <c r="K50" s="16">
        <v>6</v>
      </c>
      <c r="L50" s="16">
        <v>6</v>
      </c>
      <c r="M50" s="48"/>
      <c r="N50" s="49"/>
      <c r="O50" s="50"/>
      <c r="P50" s="50"/>
      <c r="Q50" s="51"/>
    </row>
    <row r="51" spans="3:17" ht="63.75" customHeight="1">
      <c r="C51" s="52" t="s">
        <v>86</v>
      </c>
      <c r="D51" s="50" t="s">
        <v>87</v>
      </c>
      <c r="E51" s="55" t="s">
        <v>30</v>
      </c>
      <c r="F51" s="55" t="s">
        <v>34</v>
      </c>
      <c r="G51" s="66">
        <f t="shared" ref="G51" si="30">I52+J52+K52+L52</f>
        <v>174425991.54000002</v>
      </c>
      <c r="H51" s="58" t="s">
        <v>38</v>
      </c>
      <c r="I51" s="4">
        <v>89275783</v>
      </c>
      <c r="J51" s="4">
        <v>30739586</v>
      </c>
      <c r="K51" s="4" t="s">
        <v>26</v>
      </c>
      <c r="L51" s="4" t="s">
        <v>26</v>
      </c>
      <c r="M51" s="48">
        <f t="shared" ref="M51" si="31">IFERROR(J51/J52,"ND")</f>
        <v>1.1183842238547204</v>
      </c>
      <c r="N51" s="49">
        <f t="shared" ref="N51" si="32">IFERROR(((I51+J51)/G51),"ND")</f>
        <v>0.68805897527306092</v>
      </c>
      <c r="O51" s="101" t="s">
        <v>166</v>
      </c>
      <c r="P51" s="101"/>
      <c r="Q51" s="102"/>
    </row>
    <row r="52" spans="3:17" ht="71.25" customHeight="1">
      <c r="C52" s="53"/>
      <c r="D52" s="54"/>
      <c r="E52" s="55"/>
      <c r="F52" s="55"/>
      <c r="G52" s="67"/>
      <c r="H52" s="59"/>
      <c r="I52" s="4">
        <v>82410605.170000002</v>
      </c>
      <c r="J52" s="4">
        <v>27485711.390000001</v>
      </c>
      <c r="K52" s="4">
        <v>37354916.859999999</v>
      </c>
      <c r="L52" s="4">
        <v>27174758.120000001</v>
      </c>
      <c r="M52" s="48"/>
      <c r="N52" s="49"/>
      <c r="O52" s="101"/>
      <c r="P52" s="101"/>
      <c r="Q52" s="102"/>
    </row>
    <row r="53" spans="3:17" ht="45.75" customHeight="1">
      <c r="C53" s="77" t="s">
        <v>89</v>
      </c>
      <c r="D53" s="85" t="s">
        <v>90</v>
      </c>
      <c r="E53" s="55" t="s">
        <v>30</v>
      </c>
      <c r="F53" s="55" t="s">
        <v>34</v>
      </c>
      <c r="G53" s="66">
        <f t="shared" ref="G53" si="33">I54+J54+K54+L54</f>
        <v>200850160</v>
      </c>
      <c r="H53" s="58" t="s">
        <v>38</v>
      </c>
      <c r="I53" s="4">
        <v>5743758.8099999996</v>
      </c>
      <c r="J53" s="4">
        <v>43611479.960000001</v>
      </c>
      <c r="K53" s="4" t="s">
        <v>26</v>
      </c>
      <c r="L53" s="4" t="s">
        <v>26</v>
      </c>
      <c r="M53" s="48">
        <f t="shared" ref="M53" si="34">IFERROR(J53/J54,"ND")</f>
        <v>1.348086209428611</v>
      </c>
      <c r="N53" s="49">
        <f t="shared" ref="N53" si="35">IFERROR(((I53+J53)/G53),"ND")</f>
        <v>0.24573163780402268</v>
      </c>
      <c r="O53" s="101" t="s">
        <v>167</v>
      </c>
      <c r="P53" s="101"/>
      <c r="Q53" s="102"/>
    </row>
    <row r="54" spans="3:17" ht="51.75" customHeight="1">
      <c r="C54" s="61"/>
      <c r="D54" s="62"/>
      <c r="E54" s="55"/>
      <c r="F54" s="55"/>
      <c r="G54" s="67"/>
      <c r="H54" s="59"/>
      <c r="I54" s="4">
        <v>107057227</v>
      </c>
      <c r="J54" s="4">
        <v>32350661</v>
      </c>
      <c r="K54" s="4">
        <v>34482083</v>
      </c>
      <c r="L54" s="4">
        <v>26960189</v>
      </c>
      <c r="M54" s="48"/>
      <c r="N54" s="49"/>
      <c r="O54" s="101"/>
      <c r="P54" s="101"/>
      <c r="Q54" s="102"/>
    </row>
    <row r="55" spans="3:17" ht="41.25" customHeight="1">
      <c r="C55" s="77" t="s">
        <v>92</v>
      </c>
      <c r="D55" s="85" t="s">
        <v>93</v>
      </c>
      <c r="E55" s="55" t="s">
        <v>30</v>
      </c>
      <c r="F55" s="55" t="s">
        <v>34</v>
      </c>
      <c r="G55" s="79">
        <f t="shared" ref="G55" si="36">I56+J56+K56+L56</f>
        <v>28</v>
      </c>
      <c r="H55" s="58" t="s">
        <v>25</v>
      </c>
      <c r="I55" s="16">
        <v>7</v>
      </c>
      <c r="J55" s="16">
        <v>7</v>
      </c>
      <c r="K55" s="15" t="s">
        <v>26</v>
      </c>
      <c r="L55" s="15" t="s">
        <v>26</v>
      </c>
      <c r="M55" s="48">
        <f t="shared" ref="M55" si="37">IFERROR(J55/J56,"ND")</f>
        <v>1</v>
      </c>
      <c r="N55" s="49">
        <f t="shared" ref="N55" si="38">IFERROR(((I55+J55)/G55),"ND")</f>
        <v>0.5</v>
      </c>
      <c r="O55" s="101" t="s">
        <v>168</v>
      </c>
      <c r="P55" s="101"/>
      <c r="Q55" s="102"/>
    </row>
    <row r="56" spans="3:17" ht="41.25" customHeight="1">
      <c r="C56" s="61"/>
      <c r="D56" s="62"/>
      <c r="E56" s="55"/>
      <c r="F56" s="55"/>
      <c r="G56" s="80"/>
      <c r="H56" s="59"/>
      <c r="I56" s="16">
        <v>7</v>
      </c>
      <c r="J56" s="16">
        <v>7</v>
      </c>
      <c r="K56" s="16">
        <v>7</v>
      </c>
      <c r="L56" s="16">
        <v>7</v>
      </c>
      <c r="M56" s="48"/>
      <c r="N56" s="49"/>
      <c r="O56" s="101"/>
      <c r="P56" s="101"/>
      <c r="Q56" s="102"/>
    </row>
    <row r="57" spans="3:17" ht="62.25" customHeight="1">
      <c r="C57" s="77" t="s">
        <v>95</v>
      </c>
      <c r="D57" s="85" t="s">
        <v>96</v>
      </c>
      <c r="E57" s="55" t="s">
        <v>30</v>
      </c>
      <c r="F57" s="55" t="s">
        <v>34</v>
      </c>
      <c r="G57" s="79">
        <f t="shared" ref="G57:G59" si="39">I58+J58+K58+L58</f>
        <v>12232</v>
      </c>
      <c r="H57" s="58" t="s">
        <v>38</v>
      </c>
      <c r="I57" s="16">
        <v>761</v>
      </c>
      <c r="J57" s="16">
        <v>2802</v>
      </c>
      <c r="K57" s="15" t="s">
        <v>26</v>
      </c>
      <c r="L57" s="15" t="s">
        <v>26</v>
      </c>
      <c r="M57" s="48">
        <f t="shared" ref="M57" si="40">IFERROR(J57/J58,"ND")</f>
        <v>0.65451997196916611</v>
      </c>
      <c r="N57" s="49">
        <f t="shared" ref="N57" si="41">IFERROR(((I57+J57)/G57),"ND")</f>
        <v>0.29128515369522562</v>
      </c>
      <c r="O57" s="103" t="s">
        <v>169</v>
      </c>
      <c r="P57" s="103"/>
      <c r="Q57" s="104"/>
    </row>
    <row r="58" spans="3:17" ht="115.5" customHeight="1">
      <c r="C58" s="61"/>
      <c r="D58" s="62"/>
      <c r="E58" s="55"/>
      <c r="F58" s="55"/>
      <c r="G58" s="80"/>
      <c r="H58" s="59"/>
      <c r="I58" s="16">
        <v>1835</v>
      </c>
      <c r="J58" s="16">
        <v>4281</v>
      </c>
      <c r="K58" s="16">
        <v>4281</v>
      </c>
      <c r="L58" s="16">
        <v>1835</v>
      </c>
      <c r="M58" s="48"/>
      <c r="N58" s="49"/>
      <c r="O58" s="103"/>
      <c r="P58" s="103"/>
      <c r="Q58" s="104"/>
    </row>
    <row r="59" spans="3:17" ht="79.5" customHeight="1">
      <c r="C59" s="77" t="s">
        <v>98</v>
      </c>
      <c r="D59" s="85" t="s">
        <v>99</v>
      </c>
      <c r="E59" s="55" t="s">
        <v>30</v>
      </c>
      <c r="F59" s="55" t="s">
        <v>34</v>
      </c>
      <c r="G59" s="79">
        <f t="shared" si="39"/>
        <v>12232</v>
      </c>
      <c r="H59" s="58" t="s">
        <v>38</v>
      </c>
      <c r="I59" s="16">
        <v>761</v>
      </c>
      <c r="J59" s="16">
        <v>2802</v>
      </c>
      <c r="K59" s="15" t="s">
        <v>26</v>
      </c>
      <c r="L59" s="15" t="s">
        <v>26</v>
      </c>
      <c r="M59" s="48">
        <f t="shared" ref="M59" si="42">IFERROR(J59/J60,"ND")</f>
        <v>0.65451997196916611</v>
      </c>
      <c r="N59" s="49">
        <f t="shared" ref="N59" si="43">IFERROR(((I59+J59)/G59),"ND")</f>
        <v>0.29128515369522562</v>
      </c>
      <c r="O59" s="103" t="s">
        <v>169</v>
      </c>
      <c r="P59" s="103"/>
      <c r="Q59" s="104"/>
    </row>
    <row r="60" spans="3:17" ht="99" customHeight="1">
      <c r="C60" s="61"/>
      <c r="D60" s="62"/>
      <c r="E60" s="55"/>
      <c r="F60" s="55"/>
      <c r="G60" s="80"/>
      <c r="H60" s="59"/>
      <c r="I60" s="16">
        <v>1835</v>
      </c>
      <c r="J60" s="16">
        <v>4281</v>
      </c>
      <c r="K60" s="16">
        <v>4281</v>
      </c>
      <c r="L60" s="16">
        <v>1835</v>
      </c>
      <c r="M60" s="48"/>
      <c r="N60" s="49"/>
      <c r="O60" s="103"/>
      <c r="P60" s="103"/>
      <c r="Q60" s="104"/>
    </row>
    <row r="61" spans="3:17" ht="49.5" customHeight="1">
      <c r="C61" s="77" t="s">
        <v>101</v>
      </c>
      <c r="D61" s="85" t="s">
        <v>102</v>
      </c>
      <c r="E61" s="55" t="s">
        <v>30</v>
      </c>
      <c r="F61" s="55" t="s">
        <v>34</v>
      </c>
      <c r="G61" s="79">
        <f t="shared" ref="G61" si="44">I62+J62+K62+L62</f>
        <v>2870689.87</v>
      </c>
      <c r="H61" s="58" t="s">
        <v>38</v>
      </c>
      <c r="I61" s="16">
        <v>122060.15</v>
      </c>
      <c r="J61" s="16">
        <v>839545</v>
      </c>
      <c r="K61" s="15" t="s">
        <v>26</v>
      </c>
      <c r="L61" s="15" t="s">
        <v>26</v>
      </c>
      <c r="M61" s="48">
        <f t="shared" ref="M61" si="45">IFERROR(J61/J62,"ND")</f>
        <v>1.0412695450204819</v>
      </c>
      <c r="N61" s="49">
        <f t="shared" ref="N61" si="46">IFERROR(((I61+J61)/G61),"ND")</f>
        <v>0.33497354069807617</v>
      </c>
      <c r="O61" s="103" t="s">
        <v>170</v>
      </c>
      <c r="P61" s="103"/>
      <c r="Q61" s="104"/>
    </row>
    <row r="62" spans="3:17" ht="51.75" customHeight="1">
      <c r="C62" s="61"/>
      <c r="D62" s="62"/>
      <c r="E62" s="55"/>
      <c r="F62" s="55"/>
      <c r="G62" s="80"/>
      <c r="H62" s="59"/>
      <c r="I62" s="16">
        <v>557742</v>
      </c>
      <c r="J62" s="16">
        <v>806270.58</v>
      </c>
      <c r="K62" s="16">
        <v>466045.14</v>
      </c>
      <c r="L62" s="16">
        <v>1040632.15</v>
      </c>
      <c r="M62" s="48"/>
      <c r="N62" s="49"/>
      <c r="O62" s="103"/>
      <c r="P62" s="103"/>
      <c r="Q62" s="104"/>
    </row>
    <row r="63" spans="3:17" ht="53.25" customHeight="1">
      <c r="C63" s="77" t="s">
        <v>104</v>
      </c>
      <c r="D63" s="85" t="s">
        <v>105</v>
      </c>
      <c r="E63" s="55" t="s">
        <v>30</v>
      </c>
      <c r="F63" s="55" t="s">
        <v>34</v>
      </c>
      <c r="G63" s="79">
        <f t="shared" ref="G63" si="47">I64+J64+K64+L64</f>
        <v>9203.9599999999991</v>
      </c>
      <c r="H63" s="58" t="s">
        <v>38</v>
      </c>
      <c r="I63" s="16">
        <v>752</v>
      </c>
      <c r="J63" s="16">
        <v>1927.78</v>
      </c>
      <c r="K63" s="15" t="s">
        <v>26</v>
      </c>
      <c r="L63" s="15" t="s">
        <v>26</v>
      </c>
      <c r="M63" s="48">
        <f t="shared" ref="M63" si="48">IFERROR(J63/J64,"ND")</f>
        <v>0.6168876259595969</v>
      </c>
      <c r="N63" s="49">
        <f t="shared" ref="N63" si="49">IFERROR(((I63+J63)/G63),"ND")</f>
        <v>0.29115511149548673</v>
      </c>
      <c r="O63" s="101" t="s">
        <v>171</v>
      </c>
      <c r="P63" s="101"/>
      <c r="Q63" s="102"/>
    </row>
    <row r="64" spans="3:17" ht="60.75" customHeight="1">
      <c r="C64" s="61"/>
      <c r="D64" s="62"/>
      <c r="E64" s="55"/>
      <c r="F64" s="55"/>
      <c r="G64" s="80"/>
      <c r="H64" s="59"/>
      <c r="I64" s="16">
        <v>1412.81</v>
      </c>
      <c r="J64" s="16">
        <v>3125.01</v>
      </c>
      <c r="K64" s="16">
        <v>3189.17</v>
      </c>
      <c r="L64" s="16">
        <v>1476.97</v>
      </c>
      <c r="M64" s="48"/>
      <c r="N64" s="49"/>
      <c r="O64" s="101"/>
      <c r="P64" s="101"/>
      <c r="Q64" s="102"/>
    </row>
    <row r="65" spans="3:17" ht="59.25" customHeight="1">
      <c r="C65" s="52" t="s">
        <v>107</v>
      </c>
      <c r="D65" s="50" t="s">
        <v>108</v>
      </c>
      <c r="E65" s="55" t="s">
        <v>30</v>
      </c>
      <c r="F65" s="55" t="s">
        <v>34</v>
      </c>
      <c r="G65" s="79">
        <f t="shared" ref="G65" si="50">I66+J66+K66+L66</f>
        <v>18900</v>
      </c>
      <c r="H65" s="58" t="s">
        <v>38</v>
      </c>
      <c r="I65" s="16">
        <v>156</v>
      </c>
      <c r="J65" s="16">
        <v>4066</v>
      </c>
      <c r="K65" s="15" t="s">
        <v>26</v>
      </c>
      <c r="L65" s="15" t="s">
        <v>26</v>
      </c>
      <c r="M65" s="48">
        <f>IFERROR(J65/J66,"ND")</f>
        <v>1.4342151675485009</v>
      </c>
      <c r="N65" s="49">
        <f>IFERROR(((I65+J65)/G65),"ND")</f>
        <v>0.22338624338624338</v>
      </c>
      <c r="O65" s="105" t="s">
        <v>172</v>
      </c>
      <c r="P65" s="105"/>
      <c r="Q65" s="106"/>
    </row>
    <row r="66" spans="3:17" ht="51" customHeight="1">
      <c r="C66" s="53"/>
      <c r="D66" s="54"/>
      <c r="E66" s="55"/>
      <c r="F66" s="55"/>
      <c r="G66" s="80"/>
      <c r="H66" s="59"/>
      <c r="I66" s="16">
        <v>2835</v>
      </c>
      <c r="J66" s="16">
        <v>2835</v>
      </c>
      <c r="K66" s="16">
        <v>7560</v>
      </c>
      <c r="L66" s="16">
        <v>5670</v>
      </c>
      <c r="M66" s="48"/>
      <c r="N66" s="49"/>
      <c r="O66" s="105"/>
      <c r="P66" s="105"/>
      <c r="Q66" s="106"/>
    </row>
    <row r="67" spans="3:17" ht="55.5" customHeight="1">
      <c r="C67" s="77" t="s">
        <v>110</v>
      </c>
      <c r="D67" s="85" t="s">
        <v>111</v>
      </c>
      <c r="E67" s="55" t="s">
        <v>30</v>
      </c>
      <c r="F67" s="55" t="s">
        <v>34</v>
      </c>
      <c r="G67" s="79">
        <f t="shared" ref="G67" si="51">I68+J68+K68+L68</f>
        <v>4815</v>
      </c>
      <c r="H67" s="58" t="s">
        <v>38</v>
      </c>
      <c r="I67" s="16">
        <v>93</v>
      </c>
      <c r="J67" s="16">
        <v>2851</v>
      </c>
      <c r="K67" s="15" t="s">
        <v>26</v>
      </c>
      <c r="L67" s="15" t="s">
        <v>26</v>
      </c>
      <c r="M67" s="48">
        <f t="shared" ref="M67" si="52">IFERROR(J67/J68,"ND")</f>
        <v>3.9432918395573999</v>
      </c>
      <c r="N67" s="49">
        <f t="shared" ref="N67" si="53">IFERROR(((I67+J67)/G67),"ND")</f>
        <v>0.61142263759086191</v>
      </c>
      <c r="O67" s="50" t="s">
        <v>173</v>
      </c>
      <c r="P67" s="50"/>
      <c r="Q67" s="51"/>
    </row>
    <row r="68" spans="3:17" ht="54" customHeight="1">
      <c r="C68" s="61"/>
      <c r="D68" s="62"/>
      <c r="E68" s="55"/>
      <c r="F68" s="55"/>
      <c r="G68" s="80"/>
      <c r="H68" s="59"/>
      <c r="I68" s="16">
        <v>722</v>
      </c>
      <c r="J68" s="16">
        <v>723</v>
      </c>
      <c r="K68" s="16">
        <v>1926</v>
      </c>
      <c r="L68" s="16">
        <v>1444</v>
      </c>
      <c r="M68" s="48"/>
      <c r="N68" s="49"/>
      <c r="O68" s="50"/>
      <c r="P68" s="50"/>
      <c r="Q68" s="51"/>
    </row>
    <row r="69" spans="3:17" ht="50.25" customHeight="1">
      <c r="C69" s="77" t="s">
        <v>113</v>
      </c>
      <c r="D69" s="85" t="s">
        <v>114</v>
      </c>
      <c r="E69" s="55" t="s">
        <v>30</v>
      </c>
      <c r="F69" s="55" t="s">
        <v>34</v>
      </c>
      <c r="G69" s="79">
        <f t="shared" ref="G69" si="54">I70+J70+K70+L70</f>
        <v>125</v>
      </c>
      <c r="H69" s="58" t="s">
        <v>38</v>
      </c>
      <c r="I69" s="16">
        <v>27</v>
      </c>
      <c r="J69" s="16">
        <v>25</v>
      </c>
      <c r="K69" s="15" t="s">
        <v>26</v>
      </c>
      <c r="L69" s="15" t="s">
        <v>26</v>
      </c>
      <c r="M69" s="48">
        <f t="shared" ref="M69" si="55">IFERROR(J69/J70,"ND")</f>
        <v>0.8928571428571429</v>
      </c>
      <c r="N69" s="49">
        <f t="shared" ref="N69" si="56">IFERROR(((I69+J69)/G69),"ND")</f>
        <v>0.41599999999999998</v>
      </c>
      <c r="O69" s="50" t="s">
        <v>174</v>
      </c>
      <c r="P69" s="50"/>
      <c r="Q69" s="51"/>
    </row>
    <row r="70" spans="3:17" ht="48" customHeight="1">
      <c r="C70" s="61"/>
      <c r="D70" s="62"/>
      <c r="E70" s="55"/>
      <c r="F70" s="55"/>
      <c r="G70" s="80"/>
      <c r="H70" s="59"/>
      <c r="I70" s="16">
        <v>28</v>
      </c>
      <c r="J70" s="16">
        <v>28</v>
      </c>
      <c r="K70" s="16">
        <v>34</v>
      </c>
      <c r="L70" s="16">
        <v>35</v>
      </c>
      <c r="M70" s="48"/>
      <c r="N70" s="49"/>
      <c r="O70" s="50"/>
      <c r="P70" s="50"/>
      <c r="Q70" s="51"/>
    </row>
    <row r="71" spans="3:17" ht="75" customHeight="1">
      <c r="C71" s="52" t="s">
        <v>116</v>
      </c>
      <c r="D71" s="50" t="s">
        <v>117</v>
      </c>
      <c r="E71" s="55" t="s">
        <v>30</v>
      </c>
      <c r="F71" s="55" t="s">
        <v>34</v>
      </c>
      <c r="G71" s="79">
        <f t="shared" ref="G71" si="57">I72+J72+K72+L72</f>
        <v>142639</v>
      </c>
      <c r="H71" s="58" t="s">
        <v>38</v>
      </c>
      <c r="I71" s="16">
        <v>35795</v>
      </c>
      <c r="J71" s="16">
        <v>36823</v>
      </c>
      <c r="K71" s="15" t="s">
        <v>26</v>
      </c>
      <c r="L71" s="15" t="s">
        <v>26</v>
      </c>
      <c r="M71" s="48">
        <f>IFERROR(J71/J72,"ND")</f>
        <v>1.0121213787037546</v>
      </c>
      <c r="N71" s="49">
        <f>IFERROR(((I71+J71)/G71),"ND")</f>
        <v>0.50910340089316386</v>
      </c>
      <c r="O71" s="50" t="s">
        <v>175</v>
      </c>
      <c r="P71" s="50"/>
      <c r="Q71" s="51"/>
    </row>
    <row r="72" spans="3:17" ht="107.25" customHeight="1">
      <c r="C72" s="53"/>
      <c r="D72" s="54"/>
      <c r="E72" s="55"/>
      <c r="F72" s="55"/>
      <c r="G72" s="80"/>
      <c r="H72" s="59"/>
      <c r="I72" s="16">
        <v>37569</v>
      </c>
      <c r="J72" s="16">
        <v>36382</v>
      </c>
      <c r="K72" s="16">
        <v>31833</v>
      </c>
      <c r="L72" s="16">
        <v>36855</v>
      </c>
      <c r="M72" s="48"/>
      <c r="N72" s="49"/>
      <c r="O72" s="50"/>
      <c r="P72" s="50"/>
      <c r="Q72" s="51"/>
    </row>
    <row r="73" spans="3:17" ht="75.75" customHeight="1">
      <c r="C73" s="77" t="s">
        <v>119</v>
      </c>
      <c r="D73" s="85" t="s">
        <v>120</v>
      </c>
      <c r="E73" s="55" t="s">
        <v>30</v>
      </c>
      <c r="F73" s="55" t="s">
        <v>34</v>
      </c>
      <c r="G73" s="79">
        <f t="shared" ref="G73" si="58">I74+J74+K74+L74</f>
        <v>142310</v>
      </c>
      <c r="H73" s="58" t="s">
        <v>38</v>
      </c>
      <c r="I73" s="16">
        <v>35759</v>
      </c>
      <c r="J73" s="16">
        <v>36772</v>
      </c>
      <c r="K73" s="15" t="s">
        <v>26</v>
      </c>
      <c r="L73" s="15" t="s">
        <v>26</v>
      </c>
      <c r="M73" s="48">
        <f t="shared" ref="M73" si="59">IFERROR(J73/J74,"ND")</f>
        <v>1.0132260553289982</v>
      </c>
      <c r="N73" s="49">
        <f t="shared" ref="N73" si="60">IFERROR(((I73+J73)/G73),"ND")</f>
        <v>0.50966903239406924</v>
      </c>
      <c r="O73" s="50" t="s">
        <v>176</v>
      </c>
      <c r="P73" s="50"/>
      <c r="Q73" s="51"/>
    </row>
    <row r="74" spans="3:17" ht="93" customHeight="1">
      <c r="C74" s="61"/>
      <c r="D74" s="62"/>
      <c r="E74" s="55"/>
      <c r="F74" s="55"/>
      <c r="G74" s="80"/>
      <c r="H74" s="59"/>
      <c r="I74" s="16">
        <v>37479</v>
      </c>
      <c r="J74" s="16">
        <v>36292</v>
      </c>
      <c r="K74" s="16">
        <v>31758</v>
      </c>
      <c r="L74" s="16">
        <v>36781</v>
      </c>
      <c r="M74" s="48"/>
      <c r="N74" s="49"/>
      <c r="O74" s="50"/>
      <c r="P74" s="50"/>
      <c r="Q74" s="51"/>
    </row>
    <row r="75" spans="3:17" ht="89.25" customHeight="1">
      <c r="C75" s="77" t="s">
        <v>122</v>
      </c>
      <c r="D75" s="85" t="s">
        <v>123</v>
      </c>
      <c r="E75" s="55" t="s">
        <v>30</v>
      </c>
      <c r="F75" s="55" t="s">
        <v>34</v>
      </c>
      <c r="G75" s="79">
        <f t="shared" ref="G75" si="61">I76+J76+K76+L76</f>
        <v>329</v>
      </c>
      <c r="H75" s="58" t="s">
        <v>38</v>
      </c>
      <c r="I75" s="16">
        <v>36</v>
      </c>
      <c r="J75" s="16">
        <v>51</v>
      </c>
      <c r="K75" s="15" t="s">
        <v>26</v>
      </c>
      <c r="L75" s="15" t="s">
        <v>26</v>
      </c>
      <c r="M75" s="48">
        <f t="shared" ref="M75" si="62">IFERROR(J75/J76,"ND")</f>
        <v>0.56666666666666665</v>
      </c>
      <c r="N75" s="49">
        <f t="shared" ref="N75" si="63">IFERROR(((I75+J75)/G75),"ND")</f>
        <v>0.26443768996960487</v>
      </c>
      <c r="O75" s="50" t="s">
        <v>177</v>
      </c>
      <c r="P75" s="50"/>
      <c r="Q75" s="51"/>
    </row>
    <row r="76" spans="3:17" ht="107.25" customHeight="1">
      <c r="C76" s="61"/>
      <c r="D76" s="62"/>
      <c r="E76" s="55"/>
      <c r="F76" s="55"/>
      <c r="G76" s="80"/>
      <c r="H76" s="59"/>
      <c r="I76" s="16">
        <v>90</v>
      </c>
      <c r="J76" s="16">
        <v>90</v>
      </c>
      <c r="K76" s="16">
        <v>75</v>
      </c>
      <c r="L76" s="16">
        <v>74</v>
      </c>
      <c r="M76" s="48"/>
      <c r="N76" s="49"/>
      <c r="O76" s="50"/>
      <c r="P76" s="50"/>
      <c r="Q76" s="51"/>
    </row>
    <row r="77" spans="3:17" ht="41.25" customHeight="1">
      <c r="C77" s="52" t="s">
        <v>125</v>
      </c>
      <c r="D77" s="50" t="s">
        <v>126</v>
      </c>
      <c r="E77" s="55" t="s">
        <v>30</v>
      </c>
      <c r="F77" s="55" t="s">
        <v>34</v>
      </c>
      <c r="G77" s="79">
        <f t="shared" ref="G77" si="64">I78+J78+K78+L78</f>
        <v>5627</v>
      </c>
      <c r="H77" s="58" t="s">
        <v>38</v>
      </c>
      <c r="I77" s="16">
        <v>1275</v>
      </c>
      <c r="J77" s="16">
        <v>1474</v>
      </c>
      <c r="K77" s="15" t="s">
        <v>26</v>
      </c>
      <c r="L77" s="15" t="s">
        <v>26</v>
      </c>
      <c r="M77" s="92">
        <f>IFERROR(J77/J78,"ND")</f>
        <v>1.0483641536273116</v>
      </c>
      <c r="N77" s="93">
        <f>IFERROR(((I77+J77)/G77),"ND")</f>
        <v>0.48853740892127245</v>
      </c>
      <c r="O77" s="50" t="s">
        <v>178</v>
      </c>
      <c r="P77" s="50"/>
      <c r="Q77" s="51"/>
    </row>
    <row r="78" spans="3:17" ht="41.25" customHeight="1">
      <c r="C78" s="53"/>
      <c r="D78" s="54"/>
      <c r="E78" s="55"/>
      <c r="F78" s="55"/>
      <c r="G78" s="80"/>
      <c r="H78" s="59"/>
      <c r="I78" s="16">
        <v>1408</v>
      </c>
      <c r="J78" s="16">
        <v>1406</v>
      </c>
      <c r="K78" s="16">
        <v>1406</v>
      </c>
      <c r="L78" s="16">
        <v>1407</v>
      </c>
      <c r="M78" s="41"/>
      <c r="N78" s="43"/>
      <c r="O78" s="50"/>
      <c r="P78" s="50"/>
      <c r="Q78" s="51"/>
    </row>
    <row r="79" spans="3:17" ht="41.25" customHeight="1">
      <c r="C79" s="77" t="s">
        <v>128</v>
      </c>
      <c r="D79" s="85" t="s">
        <v>129</v>
      </c>
      <c r="E79" s="55" t="s">
        <v>30</v>
      </c>
      <c r="F79" s="55" t="s">
        <v>34</v>
      </c>
      <c r="G79" s="79">
        <f t="shared" ref="G79" si="65">I80+J80+K80+L80</f>
        <v>5600</v>
      </c>
      <c r="H79" s="58" t="s">
        <v>38</v>
      </c>
      <c r="I79" s="16">
        <v>1267</v>
      </c>
      <c r="J79" s="16">
        <v>1468</v>
      </c>
      <c r="K79" s="15" t="s">
        <v>26</v>
      </c>
      <c r="L79" s="15" t="s">
        <v>26</v>
      </c>
      <c r="M79" s="92">
        <f t="shared" ref="M79" si="66">IFERROR(J79/J80,"ND")</f>
        <v>1.0485714285714285</v>
      </c>
      <c r="N79" s="93">
        <f t="shared" ref="N79" si="67">IFERROR(((I79+J79)/G79),"ND")</f>
        <v>0.48839285714285713</v>
      </c>
      <c r="O79" s="50" t="s">
        <v>179</v>
      </c>
      <c r="P79" s="50"/>
      <c r="Q79" s="51"/>
    </row>
    <row r="80" spans="3:17" ht="48" customHeight="1">
      <c r="C80" s="61"/>
      <c r="D80" s="62"/>
      <c r="E80" s="55"/>
      <c r="F80" s="55"/>
      <c r="G80" s="80"/>
      <c r="H80" s="59"/>
      <c r="I80" s="16">
        <v>1400</v>
      </c>
      <c r="J80" s="16">
        <v>1400</v>
      </c>
      <c r="K80" s="16">
        <v>1400</v>
      </c>
      <c r="L80" s="16">
        <v>1400</v>
      </c>
      <c r="M80" s="41"/>
      <c r="N80" s="43"/>
      <c r="O80" s="50"/>
      <c r="P80" s="50"/>
      <c r="Q80" s="51"/>
    </row>
    <row r="81" spans="3:17" ht="41.25" customHeight="1">
      <c r="C81" s="77" t="s">
        <v>131</v>
      </c>
      <c r="D81" s="85" t="s">
        <v>132</v>
      </c>
      <c r="E81" s="55" t="s">
        <v>30</v>
      </c>
      <c r="F81" s="55" t="s">
        <v>34</v>
      </c>
      <c r="G81" s="79">
        <f t="shared" ref="G81" si="68">I82+J82+K82+L82</f>
        <v>27</v>
      </c>
      <c r="H81" s="58" t="s">
        <v>38</v>
      </c>
      <c r="I81" s="16">
        <v>8</v>
      </c>
      <c r="J81" s="16">
        <v>6</v>
      </c>
      <c r="K81" s="15" t="s">
        <v>26</v>
      </c>
      <c r="L81" s="15" t="s">
        <v>26</v>
      </c>
      <c r="M81" s="92">
        <f t="shared" ref="M81" si="69">IFERROR(J81/J82,"ND")</f>
        <v>1</v>
      </c>
      <c r="N81" s="93">
        <f t="shared" ref="N81" si="70">IFERROR(((I81+J81)/G81),"ND")</f>
        <v>0.51851851851851849</v>
      </c>
      <c r="O81" s="50" t="s">
        <v>180</v>
      </c>
      <c r="P81" s="50"/>
      <c r="Q81" s="51"/>
    </row>
    <row r="82" spans="3:17" ht="41.25" customHeight="1">
      <c r="C82" s="61"/>
      <c r="D82" s="62"/>
      <c r="E82" s="55"/>
      <c r="F82" s="55"/>
      <c r="G82" s="80"/>
      <c r="H82" s="59"/>
      <c r="I82" s="16">
        <v>8</v>
      </c>
      <c r="J82" s="16">
        <v>6</v>
      </c>
      <c r="K82" s="16">
        <v>6</v>
      </c>
      <c r="L82" s="16">
        <v>7</v>
      </c>
      <c r="M82" s="41"/>
      <c r="N82" s="43"/>
      <c r="O82" s="50"/>
      <c r="P82" s="50"/>
      <c r="Q82" s="51"/>
    </row>
    <row r="83" spans="3:17" ht="48" customHeight="1">
      <c r="C83" s="77" t="s">
        <v>134</v>
      </c>
      <c r="D83" s="85" t="s">
        <v>135</v>
      </c>
      <c r="E83" s="55" t="s">
        <v>136</v>
      </c>
      <c r="F83" s="55" t="s">
        <v>34</v>
      </c>
      <c r="G83" s="79">
        <v>480</v>
      </c>
      <c r="H83" s="58" t="s">
        <v>25</v>
      </c>
      <c r="I83" s="16">
        <v>27</v>
      </c>
      <c r="J83" s="16">
        <v>31</v>
      </c>
      <c r="K83" s="15" t="s">
        <v>26</v>
      </c>
      <c r="L83" s="15" t="s">
        <v>26</v>
      </c>
      <c r="M83" s="92">
        <f t="shared" ref="M83:M91" si="71">IFERROR(J83/J84,"ND")</f>
        <v>0.25833333333333336</v>
      </c>
      <c r="N83" s="93">
        <f t="shared" ref="N83:N91" si="72">IFERROR(((I83+J83)/G83),"ND")</f>
        <v>0.12083333333333333</v>
      </c>
      <c r="O83" s="86" t="s">
        <v>181</v>
      </c>
      <c r="P83" s="86"/>
      <c r="Q83" s="87"/>
    </row>
    <row r="84" spans="3:17" ht="45" customHeight="1">
      <c r="C84" s="61"/>
      <c r="D84" s="62"/>
      <c r="E84" s="55"/>
      <c r="F84" s="55"/>
      <c r="G84" s="80"/>
      <c r="H84" s="59"/>
      <c r="I84" s="16">
        <v>120</v>
      </c>
      <c r="J84" s="16">
        <v>120</v>
      </c>
      <c r="K84" s="16">
        <v>120</v>
      </c>
      <c r="L84" s="16">
        <v>120</v>
      </c>
      <c r="M84" s="41"/>
      <c r="N84" s="43"/>
      <c r="O84" s="86"/>
      <c r="P84" s="86"/>
      <c r="Q84" s="87"/>
    </row>
    <row r="85" spans="3:17" ht="51.75" customHeight="1">
      <c r="C85" s="52" t="s">
        <v>138</v>
      </c>
      <c r="D85" s="50" t="s">
        <v>139</v>
      </c>
      <c r="E85" s="55" t="s">
        <v>30</v>
      </c>
      <c r="F85" s="55" t="s">
        <v>34</v>
      </c>
      <c r="G85" s="66">
        <f t="shared" ref="G85" si="73">I86+J86+K86+L86</f>
        <v>6468109767</v>
      </c>
      <c r="H85" s="58" t="s">
        <v>38</v>
      </c>
      <c r="I85" s="4">
        <v>2621912959.5799999</v>
      </c>
      <c r="J85" s="4">
        <v>0</v>
      </c>
      <c r="K85" s="4" t="s">
        <v>26</v>
      </c>
      <c r="L85" s="4" t="s">
        <v>26</v>
      </c>
      <c r="M85" s="92">
        <f t="shared" si="71"/>
        <v>0</v>
      </c>
      <c r="N85" s="93">
        <f t="shared" si="72"/>
        <v>0.40535999759263208</v>
      </c>
      <c r="O85" s="50" t="s">
        <v>182</v>
      </c>
      <c r="P85" s="50"/>
      <c r="Q85" s="51"/>
    </row>
    <row r="86" spans="3:17" ht="82.5" customHeight="1">
      <c r="C86" s="53"/>
      <c r="D86" s="54"/>
      <c r="E86" s="55"/>
      <c r="F86" s="55"/>
      <c r="G86" s="67"/>
      <c r="H86" s="59"/>
      <c r="I86" s="4">
        <v>2295241767.0599999</v>
      </c>
      <c r="J86" s="4">
        <v>1465834849.9300001</v>
      </c>
      <c r="K86" s="4">
        <v>1389209590.3499999</v>
      </c>
      <c r="L86" s="4">
        <v>1317823559.6600001</v>
      </c>
      <c r="M86" s="41"/>
      <c r="N86" s="43"/>
      <c r="O86" s="50"/>
      <c r="P86" s="50"/>
      <c r="Q86" s="51"/>
    </row>
    <row r="87" spans="3:17" ht="56.25" customHeight="1">
      <c r="C87" s="77" t="s">
        <v>141</v>
      </c>
      <c r="D87" s="85" t="s">
        <v>142</v>
      </c>
      <c r="E87" s="55" t="s">
        <v>30</v>
      </c>
      <c r="F87" s="55" t="s">
        <v>34</v>
      </c>
      <c r="G87" s="66">
        <f t="shared" ref="G87" si="74">I88+J88+K88+L88</f>
        <v>971094383.00000012</v>
      </c>
      <c r="H87" s="58" t="s">
        <v>38</v>
      </c>
      <c r="I87" s="4">
        <v>786880223</v>
      </c>
      <c r="J87" s="4">
        <v>100541214</v>
      </c>
      <c r="K87" s="4" t="s">
        <v>26</v>
      </c>
      <c r="L87" s="4" t="s">
        <v>26</v>
      </c>
      <c r="M87" s="92">
        <f t="shared" si="71"/>
        <v>0.98091612056170707</v>
      </c>
      <c r="N87" s="93">
        <f t="shared" si="72"/>
        <v>0.91383644322860824</v>
      </c>
      <c r="O87" s="103" t="s">
        <v>183</v>
      </c>
      <c r="P87" s="103"/>
      <c r="Q87" s="104"/>
    </row>
    <row r="88" spans="3:17" ht="57.75" customHeight="1">
      <c r="C88" s="61"/>
      <c r="D88" s="62"/>
      <c r="E88" s="55"/>
      <c r="F88" s="55"/>
      <c r="G88" s="67"/>
      <c r="H88" s="59"/>
      <c r="I88" s="4">
        <v>690990970.95000005</v>
      </c>
      <c r="J88" s="4">
        <v>102497259.34</v>
      </c>
      <c r="K88" s="4">
        <v>82887535.840000004</v>
      </c>
      <c r="L88" s="4">
        <v>94718616.870000005</v>
      </c>
      <c r="M88" s="41"/>
      <c r="N88" s="43"/>
      <c r="O88" s="103"/>
      <c r="P88" s="103"/>
      <c r="Q88" s="104"/>
    </row>
    <row r="89" spans="3:17" ht="81.75" customHeight="1">
      <c r="C89" s="77" t="s">
        <v>144</v>
      </c>
      <c r="D89" s="85" t="s">
        <v>145</v>
      </c>
      <c r="E89" s="55" t="s">
        <v>30</v>
      </c>
      <c r="F89" s="55" t="s">
        <v>34</v>
      </c>
      <c r="G89" s="79">
        <f t="shared" ref="G89" si="75">I90+J90+K90+L90</f>
        <v>19074</v>
      </c>
      <c r="H89" s="58" t="s">
        <v>38</v>
      </c>
      <c r="I89" s="16">
        <v>10909</v>
      </c>
      <c r="J89" s="16">
        <v>3835</v>
      </c>
      <c r="K89" s="15" t="s">
        <v>26</v>
      </c>
      <c r="L89" s="15" t="s">
        <v>26</v>
      </c>
      <c r="M89" s="92">
        <f t="shared" si="71"/>
        <v>0.58773946360153262</v>
      </c>
      <c r="N89" s="93">
        <f t="shared" si="72"/>
        <v>0.77298940966761032</v>
      </c>
      <c r="O89" s="101" t="s">
        <v>184</v>
      </c>
      <c r="P89" s="101"/>
      <c r="Q89" s="102"/>
    </row>
    <row r="90" spans="3:17" ht="81" customHeight="1">
      <c r="C90" s="61"/>
      <c r="D90" s="62"/>
      <c r="E90" s="55"/>
      <c r="F90" s="55"/>
      <c r="G90" s="80"/>
      <c r="H90" s="59"/>
      <c r="I90" s="16">
        <v>10260</v>
      </c>
      <c r="J90" s="16">
        <v>6525</v>
      </c>
      <c r="K90" s="16">
        <v>1335</v>
      </c>
      <c r="L90" s="16">
        <v>954</v>
      </c>
      <c r="M90" s="41"/>
      <c r="N90" s="43"/>
      <c r="O90" s="101"/>
      <c r="P90" s="101"/>
      <c r="Q90" s="102"/>
    </row>
    <row r="91" spans="3:17" ht="80.25" customHeight="1">
      <c r="C91" s="77" t="s">
        <v>147</v>
      </c>
      <c r="D91" s="85" t="s">
        <v>148</v>
      </c>
      <c r="E91" s="55" t="s">
        <v>30</v>
      </c>
      <c r="F91" s="55" t="s">
        <v>34</v>
      </c>
      <c r="G91" s="79">
        <f t="shared" ref="G91" si="76">I92+J92+K92+L92</f>
        <v>4</v>
      </c>
      <c r="H91" s="58" t="s">
        <v>38</v>
      </c>
      <c r="I91" s="16">
        <v>1</v>
      </c>
      <c r="J91" s="16">
        <v>1</v>
      </c>
      <c r="K91" s="15" t="s">
        <v>26</v>
      </c>
      <c r="L91" s="15" t="s">
        <v>26</v>
      </c>
      <c r="M91" s="92">
        <f t="shared" si="71"/>
        <v>1</v>
      </c>
      <c r="N91" s="93">
        <f t="shared" si="72"/>
        <v>0.5</v>
      </c>
      <c r="O91" s="50" t="s">
        <v>185</v>
      </c>
      <c r="P91" s="50"/>
      <c r="Q91" s="51"/>
    </row>
    <row r="92" spans="3:17" ht="96" customHeight="1" thickBot="1">
      <c r="C92" s="96"/>
      <c r="D92" s="97"/>
      <c r="E92" s="98"/>
      <c r="F92" s="98"/>
      <c r="G92" s="99"/>
      <c r="H92" s="100"/>
      <c r="I92" s="17">
        <v>1</v>
      </c>
      <c r="J92" s="17">
        <v>1</v>
      </c>
      <c r="K92" s="17">
        <v>1</v>
      </c>
      <c r="L92" s="17">
        <v>1</v>
      </c>
      <c r="M92" s="41"/>
      <c r="N92" s="43"/>
      <c r="O92" s="94"/>
      <c r="P92" s="94"/>
      <c r="Q92" s="95"/>
    </row>
    <row r="93" spans="3:17" ht="15.75" customHeight="1">
      <c r="C93" s="10"/>
      <c r="D93" s="10"/>
      <c r="E93" s="10"/>
      <c r="F93" s="10"/>
      <c r="G93" s="10"/>
      <c r="H93" s="10"/>
      <c r="I93" s="18"/>
      <c r="J93" s="10"/>
      <c r="K93" s="10"/>
      <c r="L93" s="10"/>
      <c r="M93" s="19"/>
      <c r="N93" s="19"/>
      <c r="O93" s="10"/>
      <c r="P93" s="10"/>
      <c r="Q93" s="10"/>
    </row>
    <row r="94" spans="3:17">
      <c r="C94" s="10"/>
      <c r="D94" s="10"/>
      <c r="E94" s="10"/>
      <c r="F94" s="10"/>
      <c r="G94" s="10"/>
      <c r="H94" s="10"/>
      <c r="I94" s="18"/>
      <c r="J94" s="10"/>
      <c r="K94" s="10"/>
      <c r="L94" s="10"/>
      <c r="M94" s="10"/>
      <c r="N94" s="10"/>
      <c r="O94" s="10"/>
      <c r="P94" s="10"/>
      <c r="Q94" s="10"/>
    </row>
    <row r="95" spans="3:17" ht="15.75" customHeight="1">
      <c r="C95" s="10"/>
      <c r="D95" s="10"/>
      <c r="E95" s="10"/>
      <c r="F95" s="10"/>
      <c r="G95" s="10"/>
      <c r="H95" s="10"/>
      <c r="I95" s="18"/>
      <c r="J95" s="10"/>
      <c r="K95" s="10"/>
      <c r="L95" s="10"/>
      <c r="M95" s="10"/>
      <c r="N95" s="10"/>
      <c r="O95" s="10"/>
      <c r="P95" s="10"/>
      <c r="Q95" s="10"/>
    </row>
    <row r="96" spans="3:17" ht="15.75" customHeight="1">
      <c r="C96" s="10"/>
      <c r="D96" s="10"/>
      <c r="E96" s="10"/>
      <c r="F96" s="10"/>
      <c r="G96" s="10"/>
      <c r="H96" s="10"/>
      <c r="I96" s="18"/>
      <c r="J96" s="10"/>
      <c r="K96" s="10"/>
      <c r="L96" s="10"/>
      <c r="M96" s="10"/>
      <c r="N96" s="10"/>
      <c r="O96" s="10"/>
      <c r="P96" s="10"/>
      <c r="Q96" s="10"/>
    </row>
    <row r="97" spans="3:17">
      <c r="C97" s="10"/>
      <c r="D97" s="10"/>
      <c r="E97" s="10"/>
      <c r="F97" s="10"/>
      <c r="G97" s="10"/>
      <c r="H97" s="10"/>
      <c r="I97" s="10"/>
      <c r="J97" s="10"/>
      <c r="K97" s="10"/>
      <c r="L97" s="10"/>
      <c r="M97" s="10"/>
      <c r="N97" s="10"/>
      <c r="O97" s="10"/>
      <c r="P97" s="10"/>
      <c r="Q97" s="10"/>
    </row>
    <row r="98" spans="3:17">
      <c r="C98" s="10"/>
      <c r="D98" s="10"/>
      <c r="E98" s="10"/>
      <c r="F98" s="10"/>
      <c r="G98" s="10"/>
      <c r="H98" s="10"/>
      <c r="I98" s="10"/>
      <c r="J98" s="10"/>
      <c r="K98" s="10"/>
      <c r="L98" s="10"/>
      <c r="M98" s="10"/>
      <c r="N98" s="10"/>
      <c r="O98" s="10"/>
      <c r="P98" s="10"/>
      <c r="Q98" s="10"/>
    </row>
    <row r="99" spans="3:17">
      <c r="C99" s="10"/>
      <c r="D99" s="10"/>
      <c r="E99" s="10"/>
      <c r="F99" s="10"/>
      <c r="G99" s="10"/>
      <c r="H99" s="10"/>
      <c r="I99" s="10"/>
      <c r="J99" s="10"/>
      <c r="K99" s="10"/>
      <c r="L99" s="10"/>
      <c r="M99" s="10"/>
      <c r="N99" s="10"/>
      <c r="O99" s="10"/>
      <c r="P99" s="10"/>
      <c r="Q99" s="10"/>
    </row>
    <row r="100" spans="3:17">
      <c r="C100" s="10"/>
      <c r="D100" s="10"/>
      <c r="E100" s="10"/>
      <c r="F100" s="10"/>
      <c r="G100" s="10"/>
      <c r="H100" s="10"/>
      <c r="I100" s="10"/>
      <c r="J100" s="10"/>
      <c r="K100" s="10"/>
      <c r="L100" s="10"/>
      <c r="M100" s="10"/>
      <c r="N100" s="10"/>
      <c r="O100" s="10"/>
      <c r="P100" s="10"/>
      <c r="Q100" s="10"/>
    </row>
    <row r="101" spans="3:17">
      <c r="C101" s="10"/>
      <c r="D101" s="10"/>
      <c r="E101" s="10"/>
      <c r="F101" s="10"/>
      <c r="G101" s="10"/>
      <c r="H101" s="10"/>
      <c r="I101" s="10"/>
      <c r="J101" s="10"/>
      <c r="K101" s="10"/>
      <c r="L101" s="10"/>
      <c r="M101" s="10"/>
      <c r="N101" s="10"/>
      <c r="O101" s="10"/>
      <c r="P101" s="10"/>
      <c r="Q101" s="10"/>
    </row>
    <row r="102" spans="3:17">
      <c r="C102" s="10"/>
      <c r="D102" s="10"/>
      <c r="E102" s="10"/>
      <c r="F102" s="10"/>
      <c r="G102" s="10"/>
      <c r="H102" s="10"/>
      <c r="I102" s="10"/>
      <c r="J102" s="10"/>
      <c r="K102" s="10"/>
      <c r="L102" s="10"/>
      <c r="M102" s="10"/>
      <c r="N102" s="10"/>
      <c r="O102" s="10"/>
      <c r="P102" s="10"/>
      <c r="Q102" s="10"/>
    </row>
    <row r="103" spans="3:17">
      <c r="C103" s="10"/>
      <c r="D103" s="10"/>
      <c r="E103" s="10"/>
      <c r="F103" s="10"/>
      <c r="G103" s="10"/>
      <c r="H103" s="10"/>
      <c r="I103" s="10"/>
      <c r="J103" s="10"/>
      <c r="K103" s="10"/>
      <c r="L103" s="10"/>
      <c r="M103" s="10"/>
      <c r="N103" s="10"/>
      <c r="O103" s="10"/>
      <c r="P103" s="10"/>
      <c r="Q103" s="10"/>
    </row>
    <row r="104" spans="3:17">
      <c r="C104" s="10"/>
      <c r="D104" s="10"/>
      <c r="E104" s="10"/>
      <c r="F104" s="10"/>
      <c r="G104" s="10"/>
      <c r="H104" s="10"/>
      <c r="I104" s="10"/>
      <c r="J104" s="10"/>
      <c r="K104" s="10"/>
      <c r="L104" s="10"/>
      <c r="M104" s="10"/>
      <c r="N104" s="10"/>
      <c r="O104" s="10"/>
      <c r="P104" s="10"/>
      <c r="Q104" s="10"/>
    </row>
    <row r="105" spans="3:17">
      <c r="C105" s="10"/>
      <c r="D105" s="10"/>
      <c r="E105" s="10"/>
      <c r="F105" s="10"/>
      <c r="G105" s="10"/>
      <c r="H105" s="10"/>
      <c r="I105" s="10"/>
      <c r="J105" s="10"/>
      <c r="K105" s="10"/>
      <c r="L105" s="10"/>
      <c r="M105" s="10"/>
      <c r="N105" s="10"/>
      <c r="O105" s="10"/>
      <c r="P105" s="10"/>
      <c r="Q105" s="10"/>
    </row>
    <row r="106" spans="3:17">
      <c r="C106" s="10"/>
      <c r="D106" s="10"/>
      <c r="E106" s="10"/>
      <c r="F106" s="10"/>
      <c r="G106" s="10"/>
      <c r="H106" s="10"/>
      <c r="I106" s="10"/>
      <c r="J106" s="10"/>
      <c r="K106" s="10"/>
      <c r="L106" s="10"/>
      <c r="M106" s="10"/>
      <c r="N106" s="10"/>
      <c r="O106" s="10"/>
      <c r="P106" s="10"/>
      <c r="Q106" s="10"/>
    </row>
    <row r="107" spans="3:17">
      <c r="C107" s="10"/>
      <c r="D107" s="10"/>
      <c r="E107" s="10"/>
      <c r="F107" s="10"/>
      <c r="G107" s="10"/>
      <c r="H107" s="10"/>
      <c r="I107" s="10"/>
      <c r="J107" s="10"/>
      <c r="K107" s="10"/>
      <c r="L107" s="10"/>
      <c r="M107" s="10"/>
      <c r="N107" s="10"/>
      <c r="O107" s="10"/>
      <c r="P107" s="10"/>
      <c r="Q107" s="10"/>
    </row>
  </sheetData>
  <dataConsolidate/>
  <mergeCells count="375">
    <mergeCell ref="D4:Q4"/>
    <mergeCell ref="D5:Q5"/>
    <mergeCell ref="D6:Q6"/>
    <mergeCell ref="C9:E9"/>
    <mergeCell ref="F9:Q9"/>
    <mergeCell ref="C10:C12"/>
    <mergeCell ref="D10:D12"/>
    <mergeCell ref="E10:E12"/>
    <mergeCell ref="F10:F12"/>
    <mergeCell ref="G10:N10"/>
    <mergeCell ref="O10:Q12"/>
    <mergeCell ref="G11:G12"/>
    <mergeCell ref="H11:H12"/>
    <mergeCell ref="I11:L11"/>
    <mergeCell ref="M11:N11"/>
    <mergeCell ref="C13:C14"/>
    <mergeCell ref="D13:D14"/>
    <mergeCell ref="E13:E14"/>
    <mergeCell ref="F13:F14"/>
    <mergeCell ref="G13:G14"/>
    <mergeCell ref="H13:H14"/>
    <mergeCell ref="M13:M14"/>
    <mergeCell ref="N13:N14"/>
    <mergeCell ref="O13:Q14"/>
    <mergeCell ref="C15:C16"/>
    <mergeCell ref="D15:D16"/>
    <mergeCell ref="E15:E16"/>
    <mergeCell ref="F15:F16"/>
    <mergeCell ref="G15:G16"/>
    <mergeCell ref="H15:H16"/>
    <mergeCell ref="M15:M16"/>
    <mergeCell ref="N15:N16"/>
    <mergeCell ref="O15:Q16"/>
    <mergeCell ref="C17:C18"/>
    <mergeCell ref="D17:D18"/>
    <mergeCell ref="E17:E18"/>
    <mergeCell ref="F17:F18"/>
    <mergeCell ref="G17:G18"/>
    <mergeCell ref="H17:H18"/>
    <mergeCell ref="M17:M18"/>
    <mergeCell ref="N17:N18"/>
    <mergeCell ref="O17:Q18"/>
    <mergeCell ref="C19:C20"/>
    <mergeCell ref="D19:D20"/>
    <mergeCell ref="E19:E20"/>
    <mergeCell ref="F19:F20"/>
    <mergeCell ref="G19:G20"/>
    <mergeCell ref="H19:H20"/>
    <mergeCell ref="M19:M20"/>
    <mergeCell ref="N19:N20"/>
    <mergeCell ref="O19:Q20"/>
    <mergeCell ref="C21:C22"/>
    <mergeCell ref="D21:D22"/>
    <mergeCell ref="E21:E22"/>
    <mergeCell ref="F21:F22"/>
    <mergeCell ref="G21:G22"/>
    <mergeCell ref="H21:H22"/>
    <mergeCell ref="M21:M22"/>
    <mergeCell ref="N21:N22"/>
    <mergeCell ref="O21:Q22"/>
    <mergeCell ref="M23:M24"/>
    <mergeCell ref="N23:N24"/>
    <mergeCell ref="O23:Q24"/>
    <mergeCell ref="C25:C26"/>
    <mergeCell ref="D25:D26"/>
    <mergeCell ref="E25:E26"/>
    <mergeCell ref="F25:F26"/>
    <mergeCell ref="G25:G26"/>
    <mergeCell ref="H25:H26"/>
    <mergeCell ref="M25:M26"/>
    <mergeCell ref="C23:C24"/>
    <mergeCell ref="D23:D24"/>
    <mergeCell ref="E23:E24"/>
    <mergeCell ref="F23:F24"/>
    <mergeCell ref="G23:G24"/>
    <mergeCell ref="H23:H24"/>
    <mergeCell ref="N25:N26"/>
    <mergeCell ref="O25:Q26"/>
    <mergeCell ref="C27:C28"/>
    <mergeCell ref="D27:D28"/>
    <mergeCell ref="E27:E28"/>
    <mergeCell ref="F27:F28"/>
    <mergeCell ref="G27:G28"/>
    <mergeCell ref="H27:H28"/>
    <mergeCell ref="M27:M28"/>
    <mergeCell ref="N27:N28"/>
    <mergeCell ref="O27:Q28"/>
    <mergeCell ref="C29:C30"/>
    <mergeCell ref="D29:D30"/>
    <mergeCell ref="E29:E30"/>
    <mergeCell ref="F29:F30"/>
    <mergeCell ref="G29:G30"/>
    <mergeCell ref="H29:H30"/>
    <mergeCell ref="M29:M30"/>
    <mergeCell ref="N29:N30"/>
    <mergeCell ref="O29:Q30"/>
    <mergeCell ref="M31:M32"/>
    <mergeCell ref="N31:N32"/>
    <mergeCell ref="O31:Q32"/>
    <mergeCell ref="C33:C34"/>
    <mergeCell ref="D33:D34"/>
    <mergeCell ref="E33:E34"/>
    <mergeCell ref="F33:F34"/>
    <mergeCell ref="G33:G34"/>
    <mergeCell ref="H33:H34"/>
    <mergeCell ref="M33:M34"/>
    <mergeCell ref="C31:C32"/>
    <mergeCell ref="D31:D32"/>
    <mergeCell ref="E31:E32"/>
    <mergeCell ref="F31:F32"/>
    <mergeCell ref="G31:G32"/>
    <mergeCell ref="H31:H32"/>
    <mergeCell ref="N33:N34"/>
    <mergeCell ref="O33:Q34"/>
    <mergeCell ref="C35:C36"/>
    <mergeCell ref="D35:D36"/>
    <mergeCell ref="E35:E36"/>
    <mergeCell ref="F35:F36"/>
    <mergeCell ref="G35:G36"/>
    <mergeCell ref="H35:H36"/>
    <mergeCell ref="M35:M36"/>
    <mergeCell ref="N35:N36"/>
    <mergeCell ref="O35:Q36"/>
    <mergeCell ref="C37:C38"/>
    <mergeCell ref="D37:D38"/>
    <mergeCell ref="E37:E38"/>
    <mergeCell ref="F37:F38"/>
    <mergeCell ref="G37:G38"/>
    <mergeCell ref="H37:H38"/>
    <mergeCell ref="M37:M38"/>
    <mergeCell ref="N37:N38"/>
    <mergeCell ref="O37:Q38"/>
    <mergeCell ref="M39:M40"/>
    <mergeCell ref="N39:N40"/>
    <mergeCell ref="O39:Q40"/>
    <mergeCell ref="C41:C42"/>
    <mergeCell ref="D41:D42"/>
    <mergeCell ref="E41:E42"/>
    <mergeCell ref="F41:F42"/>
    <mergeCell ref="G41:G42"/>
    <mergeCell ref="H41:H42"/>
    <mergeCell ref="M41:M42"/>
    <mergeCell ref="C39:C40"/>
    <mergeCell ref="D39:D40"/>
    <mergeCell ref="E39:E40"/>
    <mergeCell ref="F39:F40"/>
    <mergeCell ref="G39:G40"/>
    <mergeCell ref="H39:H40"/>
    <mergeCell ref="N41:N42"/>
    <mergeCell ref="O41:Q42"/>
    <mergeCell ref="C43:C44"/>
    <mergeCell ref="D43:D44"/>
    <mergeCell ref="E43:E44"/>
    <mergeCell ref="F43:F44"/>
    <mergeCell ref="G43:G44"/>
    <mergeCell ref="H43:H44"/>
    <mergeCell ref="M43:M44"/>
    <mergeCell ref="N43:N44"/>
    <mergeCell ref="O43:Q44"/>
    <mergeCell ref="C45:C46"/>
    <mergeCell ref="D45:D46"/>
    <mergeCell ref="E45:E46"/>
    <mergeCell ref="F45:F46"/>
    <mergeCell ref="G45:G46"/>
    <mergeCell ref="H45:H46"/>
    <mergeCell ref="M45:M46"/>
    <mergeCell ref="N45:N46"/>
    <mergeCell ref="O45:Q46"/>
    <mergeCell ref="M47:M48"/>
    <mergeCell ref="N47:N48"/>
    <mergeCell ref="O47:Q48"/>
    <mergeCell ref="C49:C50"/>
    <mergeCell ref="D49:D50"/>
    <mergeCell ref="E49:E50"/>
    <mergeCell ref="F49:F50"/>
    <mergeCell ref="G49:G50"/>
    <mergeCell ref="H49:H50"/>
    <mergeCell ref="M49:M50"/>
    <mergeCell ref="C47:C48"/>
    <mergeCell ref="D47:D48"/>
    <mergeCell ref="E47:E48"/>
    <mergeCell ref="F47:F48"/>
    <mergeCell ref="G47:G48"/>
    <mergeCell ref="H47:H48"/>
    <mergeCell ref="N49:N50"/>
    <mergeCell ref="O49:Q50"/>
    <mergeCell ref="C51:C52"/>
    <mergeCell ref="D51:D52"/>
    <mergeCell ref="E51:E52"/>
    <mergeCell ref="F51:F52"/>
    <mergeCell ref="G51:G52"/>
    <mergeCell ref="H51:H52"/>
    <mergeCell ref="M51:M52"/>
    <mergeCell ref="N51:N52"/>
    <mergeCell ref="O51:Q52"/>
    <mergeCell ref="C53:C54"/>
    <mergeCell ref="D53:D54"/>
    <mergeCell ref="E53:E54"/>
    <mergeCell ref="F53:F54"/>
    <mergeCell ref="G53:G54"/>
    <mergeCell ref="H53:H54"/>
    <mergeCell ref="M53:M54"/>
    <mergeCell ref="N53:N54"/>
    <mergeCell ref="O53:Q54"/>
    <mergeCell ref="M55:M56"/>
    <mergeCell ref="N55:N56"/>
    <mergeCell ref="O55:Q56"/>
    <mergeCell ref="C57:C58"/>
    <mergeCell ref="D57:D58"/>
    <mergeCell ref="E57:E58"/>
    <mergeCell ref="F57:F58"/>
    <mergeCell ref="G57:G58"/>
    <mergeCell ref="H57:H58"/>
    <mergeCell ref="M57:M58"/>
    <mergeCell ref="C55:C56"/>
    <mergeCell ref="D55:D56"/>
    <mergeCell ref="E55:E56"/>
    <mergeCell ref="F55:F56"/>
    <mergeCell ref="G55:G56"/>
    <mergeCell ref="H55:H56"/>
    <mergeCell ref="N57:N58"/>
    <mergeCell ref="O57:Q58"/>
    <mergeCell ref="C59:C60"/>
    <mergeCell ref="D59:D60"/>
    <mergeCell ref="E59:E60"/>
    <mergeCell ref="F59:F60"/>
    <mergeCell ref="G59:G60"/>
    <mergeCell ref="H59:H60"/>
    <mergeCell ref="M59:M60"/>
    <mergeCell ref="N59:N60"/>
    <mergeCell ref="O59:Q60"/>
    <mergeCell ref="C61:C62"/>
    <mergeCell ref="D61:D62"/>
    <mergeCell ref="E61:E62"/>
    <mergeCell ref="F61:F62"/>
    <mergeCell ref="G61:G62"/>
    <mergeCell ref="H61:H62"/>
    <mergeCell ref="M61:M62"/>
    <mergeCell ref="N61:N62"/>
    <mergeCell ref="O61:Q62"/>
    <mergeCell ref="M63:M64"/>
    <mergeCell ref="N63:N64"/>
    <mergeCell ref="O63:Q64"/>
    <mergeCell ref="C65:C66"/>
    <mergeCell ref="D65:D66"/>
    <mergeCell ref="E65:E66"/>
    <mergeCell ref="F65:F66"/>
    <mergeCell ref="G65:G66"/>
    <mergeCell ref="H65:H66"/>
    <mergeCell ref="M65:M66"/>
    <mergeCell ref="C63:C64"/>
    <mergeCell ref="D63:D64"/>
    <mergeCell ref="E63:E64"/>
    <mergeCell ref="F63:F64"/>
    <mergeCell ref="G63:G64"/>
    <mergeCell ref="H63:H64"/>
    <mergeCell ref="N65:N66"/>
    <mergeCell ref="O65:Q66"/>
    <mergeCell ref="C67:C68"/>
    <mergeCell ref="D67:D68"/>
    <mergeCell ref="E67:E68"/>
    <mergeCell ref="F67:F68"/>
    <mergeCell ref="G67:G68"/>
    <mergeCell ref="H67:H68"/>
    <mergeCell ref="M67:M68"/>
    <mergeCell ref="N67:N68"/>
    <mergeCell ref="O67:Q68"/>
    <mergeCell ref="C69:C70"/>
    <mergeCell ref="D69:D70"/>
    <mergeCell ref="E69:E70"/>
    <mergeCell ref="F69:F70"/>
    <mergeCell ref="G69:G70"/>
    <mergeCell ref="H69:H70"/>
    <mergeCell ref="M69:M70"/>
    <mergeCell ref="N69:N70"/>
    <mergeCell ref="O69:Q70"/>
    <mergeCell ref="M71:M72"/>
    <mergeCell ref="N71:N72"/>
    <mergeCell ref="O71:Q72"/>
    <mergeCell ref="C73:C74"/>
    <mergeCell ref="D73:D74"/>
    <mergeCell ref="E73:E74"/>
    <mergeCell ref="F73:F74"/>
    <mergeCell ref="G73:G74"/>
    <mergeCell ref="H73:H74"/>
    <mergeCell ref="M73:M74"/>
    <mergeCell ref="C71:C72"/>
    <mergeCell ref="D71:D72"/>
    <mergeCell ref="E71:E72"/>
    <mergeCell ref="F71:F72"/>
    <mergeCell ref="G71:G72"/>
    <mergeCell ref="H71:H72"/>
    <mergeCell ref="N73:N74"/>
    <mergeCell ref="O73:Q74"/>
    <mergeCell ref="C75:C76"/>
    <mergeCell ref="D75:D76"/>
    <mergeCell ref="E75:E76"/>
    <mergeCell ref="F75:F76"/>
    <mergeCell ref="G75:G76"/>
    <mergeCell ref="H75:H76"/>
    <mergeCell ref="M75:M76"/>
    <mergeCell ref="N75:N76"/>
    <mergeCell ref="O75:Q76"/>
    <mergeCell ref="C77:C78"/>
    <mergeCell ref="D77:D78"/>
    <mergeCell ref="E77:E78"/>
    <mergeCell ref="F77:F78"/>
    <mergeCell ref="G77:G78"/>
    <mergeCell ref="H77:H78"/>
    <mergeCell ref="M77:M78"/>
    <mergeCell ref="N77:N78"/>
    <mergeCell ref="O77:Q78"/>
    <mergeCell ref="M79:M80"/>
    <mergeCell ref="N79:N80"/>
    <mergeCell ref="O79:Q80"/>
    <mergeCell ref="C81:C82"/>
    <mergeCell ref="D81:D82"/>
    <mergeCell ref="E81:E82"/>
    <mergeCell ref="F81:F82"/>
    <mergeCell ref="G81:G82"/>
    <mergeCell ref="H81:H82"/>
    <mergeCell ref="M81:M82"/>
    <mergeCell ref="C79:C80"/>
    <mergeCell ref="D79:D80"/>
    <mergeCell ref="E79:E80"/>
    <mergeCell ref="F79:F80"/>
    <mergeCell ref="G79:G80"/>
    <mergeCell ref="H79:H80"/>
    <mergeCell ref="N81:N82"/>
    <mergeCell ref="O81:Q82"/>
    <mergeCell ref="C83:C84"/>
    <mergeCell ref="D83:D84"/>
    <mergeCell ref="E83:E84"/>
    <mergeCell ref="F83:F84"/>
    <mergeCell ref="G83:G84"/>
    <mergeCell ref="H83:H84"/>
    <mergeCell ref="M83:M84"/>
    <mergeCell ref="N83:N84"/>
    <mergeCell ref="O83:Q84"/>
    <mergeCell ref="C85:C86"/>
    <mergeCell ref="D85:D86"/>
    <mergeCell ref="E85:E86"/>
    <mergeCell ref="F85:F86"/>
    <mergeCell ref="G85:G86"/>
    <mergeCell ref="H85:H86"/>
    <mergeCell ref="M85:M86"/>
    <mergeCell ref="N85:N86"/>
    <mergeCell ref="O85:Q86"/>
    <mergeCell ref="M87:M88"/>
    <mergeCell ref="N87:N88"/>
    <mergeCell ref="O87:Q88"/>
    <mergeCell ref="C89:C90"/>
    <mergeCell ref="D89:D90"/>
    <mergeCell ref="E89:E90"/>
    <mergeCell ref="F89:F90"/>
    <mergeCell ref="G89:G90"/>
    <mergeCell ref="H89:H90"/>
    <mergeCell ref="M89:M90"/>
    <mergeCell ref="C87:C88"/>
    <mergeCell ref="D87:D88"/>
    <mergeCell ref="E87:E88"/>
    <mergeCell ref="F87:F88"/>
    <mergeCell ref="G87:G88"/>
    <mergeCell ref="H87:H88"/>
    <mergeCell ref="O91:Q92"/>
    <mergeCell ref="N89:N90"/>
    <mergeCell ref="O89:Q90"/>
    <mergeCell ref="C91:C92"/>
    <mergeCell ref="D91:D92"/>
    <mergeCell ref="E91:E92"/>
    <mergeCell ref="F91:F92"/>
    <mergeCell ref="G91:G92"/>
    <mergeCell ref="H91:H92"/>
    <mergeCell ref="M91:M92"/>
    <mergeCell ref="N91:N92"/>
  </mergeCells>
  <printOptions horizontalCentered="1"/>
  <pageMargins left="0.70866141732283472" right="0.70866141732283472" top="0.74803149606299213" bottom="0.74803149606299213" header="0.31496062992125984" footer="0.31496062992125984"/>
  <pageSetup paperSize="17" scale="48" orientation="landscape" r:id="rId1"/>
  <rowBreaks count="3" manualBreakCount="3">
    <brk id="30" min="2" max="16" man="1"/>
    <brk id="52" min="2" max="16" man="1"/>
    <brk id="74" min="2"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4D8AF-55C2-41E7-8C40-CB81C828F5B6}">
  <dimension ref="C3:R107"/>
  <sheetViews>
    <sheetView topLeftCell="J80" zoomScale="85" zoomScaleNormal="85" zoomScaleSheetLayoutView="40" workbookViewId="0">
      <selection activeCell="O87" sqref="O87:Q88"/>
    </sheetView>
  </sheetViews>
  <sheetFormatPr defaultColWidth="11" defaultRowHeight="15.6"/>
  <cols>
    <col min="3" max="3" width="35" customWidth="1"/>
    <col min="4" max="4" width="34.5" customWidth="1"/>
    <col min="5" max="5" width="15.125" customWidth="1"/>
    <col min="6" max="6" width="18" customWidth="1"/>
    <col min="7" max="7" width="18.5" customWidth="1"/>
    <col min="8" max="8" width="15.625" customWidth="1"/>
    <col min="9" max="12" width="18.5" bestFit="1" customWidth="1"/>
    <col min="13" max="14" width="24" customWidth="1"/>
    <col min="15" max="16" width="25.25" customWidth="1"/>
    <col min="17" max="17" width="36.125" customWidth="1"/>
  </cols>
  <sheetData>
    <row r="3" spans="3:18">
      <c r="C3" s="6"/>
      <c r="D3" s="7"/>
      <c r="E3" s="7"/>
      <c r="F3" s="7"/>
      <c r="G3" s="7"/>
      <c r="H3" s="7"/>
      <c r="I3" s="7"/>
      <c r="J3" s="7"/>
      <c r="K3" s="7"/>
      <c r="L3" s="7"/>
      <c r="M3" s="7"/>
      <c r="N3" s="7"/>
      <c r="O3" s="7"/>
      <c r="P3" s="7"/>
      <c r="Q3" s="8"/>
    </row>
    <row r="4" spans="3:18" ht="17.45">
      <c r="C4" s="9"/>
      <c r="D4" s="25" t="s">
        <v>0</v>
      </c>
      <c r="E4" s="25"/>
      <c r="F4" s="25"/>
      <c r="G4" s="25"/>
      <c r="H4" s="25"/>
      <c r="I4" s="25"/>
      <c r="J4" s="25"/>
      <c r="K4" s="25"/>
      <c r="L4" s="25"/>
      <c r="M4" s="25"/>
      <c r="N4" s="25"/>
      <c r="O4" s="25"/>
      <c r="P4" s="25"/>
      <c r="Q4" s="26"/>
    </row>
    <row r="5" spans="3:18" ht="17.45">
      <c r="C5" s="9"/>
      <c r="D5" s="25" t="s">
        <v>1</v>
      </c>
      <c r="E5" s="25"/>
      <c r="F5" s="25"/>
      <c r="G5" s="25"/>
      <c r="H5" s="25"/>
      <c r="I5" s="25"/>
      <c r="J5" s="25"/>
      <c r="K5" s="25"/>
      <c r="L5" s="25"/>
      <c r="M5" s="25"/>
      <c r="N5" s="25"/>
      <c r="O5" s="25"/>
      <c r="P5" s="25"/>
      <c r="Q5" s="26"/>
    </row>
    <row r="6" spans="3:18" ht="17.45">
      <c r="C6" s="9"/>
      <c r="D6" s="27" t="s">
        <v>186</v>
      </c>
      <c r="E6" s="27"/>
      <c r="F6" s="27"/>
      <c r="G6" s="27"/>
      <c r="H6" s="27"/>
      <c r="I6" s="27"/>
      <c r="J6" s="27"/>
      <c r="K6" s="27"/>
      <c r="L6" s="27"/>
      <c r="M6" s="27"/>
      <c r="N6" s="27"/>
      <c r="O6" s="27"/>
      <c r="P6" s="27"/>
      <c r="Q6" s="28"/>
      <c r="R6" s="1"/>
    </row>
    <row r="7" spans="3:18">
      <c r="C7" s="9"/>
      <c r="D7" s="10"/>
      <c r="E7" s="10"/>
      <c r="F7" s="10"/>
      <c r="G7" s="10"/>
      <c r="H7" s="10"/>
      <c r="I7" s="10"/>
      <c r="J7" s="10"/>
      <c r="K7" s="10"/>
      <c r="L7" s="10"/>
      <c r="M7" s="10"/>
      <c r="N7" s="10"/>
      <c r="O7" s="10"/>
      <c r="P7" s="10"/>
      <c r="Q7" s="11"/>
    </row>
    <row r="8" spans="3:18" ht="16.149999999999999" thickBot="1">
      <c r="C8" s="9"/>
      <c r="D8" s="10"/>
      <c r="E8" s="10"/>
      <c r="F8" s="10"/>
      <c r="G8" s="10"/>
      <c r="H8" s="10"/>
      <c r="I8" s="10"/>
      <c r="J8" s="10"/>
      <c r="K8" s="10"/>
      <c r="L8" s="10"/>
      <c r="M8" s="10"/>
      <c r="N8" s="10"/>
      <c r="O8" s="10"/>
      <c r="P8" s="10"/>
      <c r="Q8" s="11"/>
    </row>
    <row r="9" spans="3:18" ht="39" customHeight="1" thickBot="1">
      <c r="C9" s="29" t="s">
        <v>3</v>
      </c>
      <c r="D9" s="30"/>
      <c r="E9" s="31"/>
      <c r="F9" s="29" t="s">
        <v>4</v>
      </c>
      <c r="G9" s="30"/>
      <c r="H9" s="30"/>
      <c r="I9" s="30"/>
      <c r="J9" s="30"/>
      <c r="K9" s="30"/>
      <c r="L9" s="30"/>
      <c r="M9" s="30"/>
      <c r="N9" s="30"/>
      <c r="O9" s="30"/>
      <c r="P9" s="30"/>
      <c r="Q9" s="31"/>
      <c r="R9" s="2"/>
    </row>
    <row r="10" spans="3:18" ht="27.95" customHeight="1">
      <c r="C10" s="32" t="s">
        <v>5</v>
      </c>
      <c r="D10" s="34" t="s">
        <v>6</v>
      </c>
      <c r="E10" s="34" t="s">
        <v>7</v>
      </c>
      <c r="F10" s="34" t="s">
        <v>8</v>
      </c>
      <c r="G10" s="36" t="s">
        <v>9</v>
      </c>
      <c r="H10" s="36"/>
      <c r="I10" s="36"/>
      <c r="J10" s="36"/>
      <c r="K10" s="36"/>
      <c r="L10" s="36"/>
      <c r="M10" s="36"/>
      <c r="N10" s="36"/>
      <c r="O10" s="36" t="s">
        <v>10</v>
      </c>
      <c r="P10" s="36"/>
      <c r="Q10" s="37"/>
    </row>
    <row r="11" spans="3:18" ht="38.25" customHeight="1">
      <c r="C11" s="33"/>
      <c r="D11" s="35"/>
      <c r="E11" s="35"/>
      <c r="F11" s="35"/>
      <c r="G11" s="35" t="s">
        <v>11</v>
      </c>
      <c r="H11" s="35" t="s">
        <v>12</v>
      </c>
      <c r="I11" s="38" t="s">
        <v>13</v>
      </c>
      <c r="J11" s="38"/>
      <c r="K11" s="38"/>
      <c r="L11" s="38"/>
      <c r="M11" s="38" t="s">
        <v>14</v>
      </c>
      <c r="N11" s="38"/>
      <c r="O11" s="38"/>
      <c r="P11" s="38"/>
      <c r="Q11" s="39"/>
    </row>
    <row r="12" spans="3:18" ht="36" customHeight="1">
      <c r="C12" s="33"/>
      <c r="D12" s="35"/>
      <c r="E12" s="35"/>
      <c r="F12" s="35"/>
      <c r="G12" s="35"/>
      <c r="H12" s="35"/>
      <c r="I12" s="3" t="s">
        <v>15</v>
      </c>
      <c r="J12" s="3" t="s">
        <v>16</v>
      </c>
      <c r="K12" s="3" t="s">
        <v>17</v>
      </c>
      <c r="L12" s="3" t="s">
        <v>18</v>
      </c>
      <c r="M12" s="3" t="s">
        <v>19</v>
      </c>
      <c r="N12" s="3" t="s">
        <v>20</v>
      </c>
      <c r="O12" s="38"/>
      <c r="P12" s="38"/>
      <c r="Q12" s="39"/>
    </row>
    <row r="13" spans="3:18" ht="126.75" customHeight="1">
      <c r="C13" s="68" t="s">
        <v>21</v>
      </c>
      <c r="D13" s="69" t="s">
        <v>22</v>
      </c>
      <c r="E13" s="71" t="s">
        <v>23</v>
      </c>
      <c r="F13" s="73" t="s">
        <v>24</v>
      </c>
      <c r="G13" s="112">
        <v>0.9</v>
      </c>
      <c r="H13" s="114" t="s">
        <v>25</v>
      </c>
      <c r="I13" s="23">
        <v>0.88700000000000001</v>
      </c>
      <c r="J13" s="23">
        <v>0.90800000000000003</v>
      </c>
      <c r="K13" s="23">
        <v>0.90800000000000003</v>
      </c>
      <c r="L13" s="23" t="s">
        <v>26</v>
      </c>
      <c r="M13" s="116">
        <f>IFERROR(K13/K14,"ND")</f>
        <v>1.0088888888888889</v>
      </c>
      <c r="N13" s="118">
        <f>IFERROR(((I13+J13+K13)/(I14+J14+K14)),"ND")</f>
        <v>1.0011111111111111</v>
      </c>
      <c r="O13" s="120" t="s">
        <v>187</v>
      </c>
      <c r="P13" s="120"/>
      <c r="Q13" s="121"/>
    </row>
    <row r="14" spans="3:18" ht="129" customHeight="1">
      <c r="C14" s="60"/>
      <c r="D14" s="70"/>
      <c r="E14" s="72"/>
      <c r="F14" s="74"/>
      <c r="G14" s="113"/>
      <c r="H14" s="115"/>
      <c r="I14" s="24">
        <v>0.9</v>
      </c>
      <c r="J14" s="24">
        <v>0.9</v>
      </c>
      <c r="K14" s="24">
        <v>0.9</v>
      </c>
      <c r="L14" s="24">
        <v>0.9</v>
      </c>
      <c r="M14" s="117"/>
      <c r="N14" s="119"/>
      <c r="O14" s="122"/>
      <c r="P14" s="122"/>
      <c r="Q14" s="123"/>
    </row>
    <row r="15" spans="3:18" ht="68.25" customHeight="1">
      <c r="C15" s="107" t="s">
        <v>28</v>
      </c>
      <c r="D15" s="62" t="s">
        <v>29</v>
      </c>
      <c r="E15" s="64" t="s">
        <v>30</v>
      </c>
      <c r="F15" s="59" t="s">
        <v>24</v>
      </c>
      <c r="G15" s="66">
        <f>L16</f>
        <v>6468109767</v>
      </c>
      <c r="H15" s="58" t="s">
        <v>25</v>
      </c>
      <c r="I15" s="21" t="s">
        <v>26</v>
      </c>
      <c r="J15" s="21" t="s">
        <v>26</v>
      </c>
      <c r="K15" s="21" t="s">
        <v>26</v>
      </c>
      <c r="L15" s="15" t="s">
        <v>26</v>
      </c>
      <c r="M15" s="48" t="str">
        <f>IFERROR(K15/K16,"ND")</f>
        <v>ND</v>
      </c>
      <c r="N15" s="49" t="str">
        <f>IFERROR(((K15)/G15),"ND")</f>
        <v>ND</v>
      </c>
      <c r="O15" s="50" t="s">
        <v>31</v>
      </c>
      <c r="P15" s="50"/>
      <c r="Q15" s="51"/>
    </row>
    <row r="16" spans="3:18" ht="78" customHeight="1">
      <c r="C16" s="61"/>
      <c r="D16" s="63"/>
      <c r="E16" s="55"/>
      <c r="F16" s="65"/>
      <c r="G16" s="67"/>
      <c r="H16" s="59"/>
      <c r="I16" s="20" t="s">
        <v>26</v>
      </c>
      <c r="J16" s="20" t="s">
        <v>26</v>
      </c>
      <c r="K16" s="20" t="s">
        <v>26</v>
      </c>
      <c r="L16" s="22">
        <v>6468109767</v>
      </c>
      <c r="M16" s="48"/>
      <c r="N16" s="49"/>
      <c r="O16" s="50"/>
      <c r="P16" s="50"/>
      <c r="Q16" s="51"/>
    </row>
    <row r="17" spans="3:17" ht="50.25" customHeight="1">
      <c r="C17" s="52" t="s">
        <v>32</v>
      </c>
      <c r="D17" s="54" t="s">
        <v>33</v>
      </c>
      <c r="E17" s="55" t="s">
        <v>30</v>
      </c>
      <c r="F17" s="55" t="s">
        <v>34</v>
      </c>
      <c r="G17" s="56">
        <f>L18</f>
        <v>0.05</v>
      </c>
      <c r="H17" s="58" t="s">
        <v>25</v>
      </c>
      <c r="I17" s="15" t="s">
        <v>26</v>
      </c>
      <c r="J17" s="15" t="s">
        <v>26</v>
      </c>
      <c r="K17" s="15" t="s">
        <v>26</v>
      </c>
      <c r="L17" s="15" t="s">
        <v>26</v>
      </c>
      <c r="M17" s="48" t="str">
        <f>IFERROR(K17/K18,"ND")</f>
        <v>ND</v>
      </c>
      <c r="N17" s="49" t="str">
        <f>IFERROR(((K17)/G17),"ND")</f>
        <v>ND</v>
      </c>
      <c r="O17" s="50" t="s">
        <v>35</v>
      </c>
      <c r="P17" s="50"/>
      <c r="Q17" s="51"/>
    </row>
    <row r="18" spans="3:17" ht="45" customHeight="1">
      <c r="C18" s="53"/>
      <c r="D18" s="54"/>
      <c r="E18" s="55"/>
      <c r="F18" s="55"/>
      <c r="G18" s="57"/>
      <c r="H18" s="59"/>
      <c r="I18" s="15" t="s">
        <v>26</v>
      </c>
      <c r="J18" s="15" t="s">
        <v>26</v>
      </c>
      <c r="K18" s="15" t="s">
        <v>26</v>
      </c>
      <c r="L18" s="5">
        <v>0.05</v>
      </c>
      <c r="M18" s="48"/>
      <c r="N18" s="49"/>
      <c r="O18" s="50"/>
      <c r="P18" s="50"/>
      <c r="Q18" s="51"/>
    </row>
    <row r="19" spans="3:17" ht="65.25" customHeight="1">
      <c r="C19" s="77" t="s">
        <v>36</v>
      </c>
      <c r="D19" s="78" t="s">
        <v>37</v>
      </c>
      <c r="E19" s="55" t="s">
        <v>30</v>
      </c>
      <c r="F19" s="55" t="s">
        <v>34</v>
      </c>
      <c r="G19" s="79">
        <f t="shared" ref="G19" si="0">I20+J20+K20+L20</f>
        <v>48</v>
      </c>
      <c r="H19" s="58" t="s">
        <v>38</v>
      </c>
      <c r="I19" s="16">
        <v>12</v>
      </c>
      <c r="J19" s="16">
        <v>12</v>
      </c>
      <c r="K19" s="16">
        <v>12</v>
      </c>
      <c r="L19" s="15" t="s">
        <v>26</v>
      </c>
      <c r="M19" s="48">
        <f>IFERROR(K19/K20,"ND")</f>
        <v>1</v>
      </c>
      <c r="N19" s="49">
        <f>IFERROR(((I19+J19+K19)/G19),"ND")</f>
        <v>0.75</v>
      </c>
      <c r="O19" s="83" t="s">
        <v>188</v>
      </c>
      <c r="P19" s="83"/>
      <c r="Q19" s="84"/>
    </row>
    <row r="20" spans="3:17" ht="49.5" customHeight="1">
      <c r="C20" s="61"/>
      <c r="D20" s="62"/>
      <c r="E20" s="55"/>
      <c r="F20" s="55"/>
      <c r="G20" s="80"/>
      <c r="H20" s="59"/>
      <c r="I20" s="16">
        <v>12</v>
      </c>
      <c r="J20" s="16">
        <v>12</v>
      </c>
      <c r="K20" s="16">
        <v>12</v>
      </c>
      <c r="L20" s="16">
        <v>12</v>
      </c>
      <c r="M20" s="48"/>
      <c r="N20" s="49"/>
      <c r="O20" s="83"/>
      <c r="P20" s="83"/>
      <c r="Q20" s="84"/>
    </row>
    <row r="21" spans="3:17" ht="53.25" customHeight="1">
      <c r="C21" s="77" t="s">
        <v>40</v>
      </c>
      <c r="D21" s="78" t="s">
        <v>41</v>
      </c>
      <c r="E21" s="55" t="s">
        <v>30</v>
      </c>
      <c r="F21" s="55" t="s">
        <v>34</v>
      </c>
      <c r="G21" s="79">
        <f t="shared" ref="G21" si="1">I22+J22+K22+L22</f>
        <v>48</v>
      </c>
      <c r="H21" s="58" t="s">
        <v>38</v>
      </c>
      <c r="I21" s="16">
        <v>12</v>
      </c>
      <c r="J21" s="16">
        <v>12</v>
      </c>
      <c r="K21" s="16">
        <v>12</v>
      </c>
      <c r="L21" s="15" t="s">
        <v>26</v>
      </c>
      <c r="M21" s="48">
        <f>IFERROR(K21/K22,"ND")</f>
        <v>1</v>
      </c>
      <c r="N21" s="49">
        <f>IFERROR(((I21+J21+K21)/G21),"ND")</f>
        <v>0.75</v>
      </c>
      <c r="O21" s="83" t="s">
        <v>189</v>
      </c>
      <c r="P21" s="83"/>
      <c r="Q21" s="84"/>
    </row>
    <row r="22" spans="3:17" ht="41.25" customHeight="1">
      <c r="C22" s="61"/>
      <c r="D22" s="62"/>
      <c r="E22" s="55"/>
      <c r="F22" s="55"/>
      <c r="G22" s="80"/>
      <c r="H22" s="59"/>
      <c r="I22" s="16">
        <v>12</v>
      </c>
      <c r="J22" s="16">
        <v>12</v>
      </c>
      <c r="K22" s="16">
        <v>12</v>
      </c>
      <c r="L22" s="16">
        <v>12</v>
      </c>
      <c r="M22" s="48"/>
      <c r="N22" s="49"/>
      <c r="O22" s="83"/>
      <c r="P22" s="83"/>
      <c r="Q22" s="84"/>
    </row>
    <row r="23" spans="3:17" ht="41.25" customHeight="1">
      <c r="C23" s="52" t="s">
        <v>43</v>
      </c>
      <c r="D23" s="54" t="s">
        <v>44</v>
      </c>
      <c r="E23" s="55" t="s">
        <v>30</v>
      </c>
      <c r="F23" s="55" t="s">
        <v>34</v>
      </c>
      <c r="G23" s="79">
        <f t="shared" ref="G23" si="2">I24+J24+K24+L24</f>
        <v>28000</v>
      </c>
      <c r="H23" s="58" t="s">
        <v>38</v>
      </c>
      <c r="I23" s="16">
        <v>6800</v>
      </c>
      <c r="J23" s="16">
        <v>6950</v>
      </c>
      <c r="K23" s="16">
        <v>6980</v>
      </c>
      <c r="L23" s="15" t="s">
        <v>26</v>
      </c>
      <c r="M23" s="48">
        <f t="shared" ref="M23" si="3">IFERROR(K23/K24,"ND")</f>
        <v>0.99714285714285711</v>
      </c>
      <c r="N23" s="49">
        <f t="shared" ref="N23" si="4">IFERROR(((I23+J23+K23)/G23),"ND")</f>
        <v>0.74035714285714282</v>
      </c>
      <c r="O23" s="50" t="s">
        <v>190</v>
      </c>
      <c r="P23" s="50"/>
      <c r="Q23" s="51"/>
    </row>
    <row r="24" spans="3:17" ht="41.25" customHeight="1">
      <c r="C24" s="53"/>
      <c r="D24" s="54"/>
      <c r="E24" s="55"/>
      <c r="F24" s="55"/>
      <c r="G24" s="80"/>
      <c r="H24" s="59"/>
      <c r="I24" s="16">
        <v>7000</v>
      </c>
      <c r="J24" s="16">
        <v>7000</v>
      </c>
      <c r="K24" s="16">
        <v>7000</v>
      </c>
      <c r="L24" s="16">
        <v>7000</v>
      </c>
      <c r="M24" s="48"/>
      <c r="N24" s="49"/>
      <c r="O24" s="50"/>
      <c r="P24" s="50"/>
      <c r="Q24" s="51"/>
    </row>
    <row r="25" spans="3:17" ht="55.5" customHeight="1">
      <c r="C25" s="77" t="s">
        <v>46</v>
      </c>
      <c r="D25" s="78" t="s">
        <v>47</v>
      </c>
      <c r="E25" s="55" t="s">
        <v>30</v>
      </c>
      <c r="F25" s="55" t="s">
        <v>34</v>
      </c>
      <c r="G25" s="79">
        <f t="shared" ref="G25" si="5">I26+J26+K26+L26</f>
        <v>40000</v>
      </c>
      <c r="H25" s="58" t="s">
        <v>38</v>
      </c>
      <c r="I25" s="16">
        <v>7186</v>
      </c>
      <c r="J25" s="16">
        <v>9200</v>
      </c>
      <c r="K25" s="16">
        <v>9900</v>
      </c>
      <c r="L25" s="15" t="s">
        <v>26</v>
      </c>
      <c r="M25" s="48">
        <f t="shared" ref="M25" si="6">IFERROR(K25/K26,"ND")</f>
        <v>0.99</v>
      </c>
      <c r="N25" s="49">
        <f t="shared" ref="N25" si="7">IFERROR(((I25+J25+K25)/G25),"ND")</f>
        <v>0.65715000000000001</v>
      </c>
      <c r="O25" s="50" t="s">
        <v>191</v>
      </c>
      <c r="P25" s="50"/>
      <c r="Q25" s="51"/>
    </row>
    <row r="26" spans="3:17" ht="48" customHeight="1">
      <c r="C26" s="61"/>
      <c r="D26" s="62"/>
      <c r="E26" s="55"/>
      <c r="F26" s="55"/>
      <c r="G26" s="80"/>
      <c r="H26" s="59"/>
      <c r="I26" s="16">
        <v>10000</v>
      </c>
      <c r="J26" s="16">
        <v>10000</v>
      </c>
      <c r="K26" s="16">
        <v>10000</v>
      </c>
      <c r="L26" s="16">
        <v>10000</v>
      </c>
      <c r="M26" s="48"/>
      <c r="N26" s="49"/>
      <c r="O26" s="50"/>
      <c r="P26" s="50"/>
      <c r="Q26" s="51"/>
    </row>
    <row r="27" spans="3:17" ht="54" customHeight="1">
      <c r="C27" s="77" t="s">
        <v>49</v>
      </c>
      <c r="D27" s="85" t="s">
        <v>50</v>
      </c>
      <c r="E27" s="55" t="s">
        <v>30</v>
      </c>
      <c r="F27" s="55" t="s">
        <v>34</v>
      </c>
      <c r="G27" s="79">
        <f t="shared" ref="G27" si="8">I28+J28+K28+L28</f>
        <v>24000</v>
      </c>
      <c r="H27" s="58" t="s">
        <v>38</v>
      </c>
      <c r="I27" s="16">
        <v>5672</v>
      </c>
      <c r="J27" s="16">
        <v>5800</v>
      </c>
      <c r="K27" s="16">
        <v>5900</v>
      </c>
      <c r="L27" s="15" t="s">
        <v>26</v>
      </c>
      <c r="M27" s="48">
        <f t="shared" ref="M27" si="9">IFERROR(K27/K28,"ND")</f>
        <v>0.98333333333333328</v>
      </c>
      <c r="N27" s="49">
        <f t="shared" ref="N27" si="10">IFERROR(((I27+J27+K27)/G27),"ND")</f>
        <v>0.72383333333333333</v>
      </c>
      <c r="O27" s="50" t="s">
        <v>192</v>
      </c>
      <c r="P27" s="50"/>
      <c r="Q27" s="51"/>
    </row>
    <row r="28" spans="3:17" ht="49.5" customHeight="1">
      <c r="C28" s="61"/>
      <c r="D28" s="62"/>
      <c r="E28" s="55"/>
      <c r="F28" s="55"/>
      <c r="G28" s="80"/>
      <c r="H28" s="59"/>
      <c r="I28" s="16">
        <v>6000</v>
      </c>
      <c r="J28" s="16">
        <v>6000</v>
      </c>
      <c r="K28" s="16">
        <v>6000</v>
      </c>
      <c r="L28" s="16">
        <v>6000</v>
      </c>
      <c r="M28" s="48"/>
      <c r="N28" s="49"/>
      <c r="O28" s="50"/>
      <c r="P28" s="50"/>
      <c r="Q28" s="51"/>
    </row>
    <row r="29" spans="3:17" ht="56.25" customHeight="1">
      <c r="C29" s="52" t="s">
        <v>52</v>
      </c>
      <c r="D29" s="54" t="s">
        <v>53</v>
      </c>
      <c r="E29" s="55" t="s">
        <v>30</v>
      </c>
      <c r="F29" s="55" t="s">
        <v>34</v>
      </c>
      <c r="G29" s="79">
        <f t="shared" ref="G29" si="11">I30+J30+K30+L30</f>
        <v>180</v>
      </c>
      <c r="H29" s="58" t="s">
        <v>38</v>
      </c>
      <c r="I29" s="16">
        <v>48</v>
      </c>
      <c r="J29" s="16">
        <v>45</v>
      </c>
      <c r="K29" s="16">
        <v>45</v>
      </c>
      <c r="L29" s="15" t="s">
        <v>26</v>
      </c>
      <c r="M29" s="48">
        <f>IFERROR(K29/K30,"ND")</f>
        <v>1</v>
      </c>
      <c r="N29" s="49">
        <f>IFERROR(((I29+J29+K29)/G29),"ND")</f>
        <v>0.76666666666666672</v>
      </c>
      <c r="O29" s="101" t="s">
        <v>193</v>
      </c>
      <c r="P29" s="101"/>
      <c r="Q29" s="102"/>
    </row>
    <row r="30" spans="3:17" ht="51" customHeight="1">
      <c r="C30" s="53"/>
      <c r="D30" s="54"/>
      <c r="E30" s="55"/>
      <c r="F30" s="55"/>
      <c r="G30" s="80"/>
      <c r="H30" s="59"/>
      <c r="I30" s="16">
        <v>45</v>
      </c>
      <c r="J30" s="16">
        <v>45</v>
      </c>
      <c r="K30" s="16">
        <v>45</v>
      </c>
      <c r="L30" s="16">
        <v>45</v>
      </c>
      <c r="M30" s="48"/>
      <c r="N30" s="49"/>
      <c r="O30" s="101"/>
      <c r="P30" s="101"/>
      <c r="Q30" s="102"/>
    </row>
    <row r="31" spans="3:17" ht="55.5" customHeight="1">
      <c r="C31" s="77" t="s">
        <v>55</v>
      </c>
      <c r="D31" s="78" t="s">
        <v>56</v>
      </c>
      <c r="E31" s="55" t="s">
        <v>30</v>
      </c>
      <c r="F31" s="55" t="s">
        <v>34</v>
      </c>
      <c r="G31" s="79">
        <f t="shared" ref="G31" si="12">I32+J32+K32+L32</f>
        <v>900</v>
      </c>
      <c r="H31" s="58" t="s">
        <v>38</v>
      </c>
      <c r="I31" s="16">
        <v>257</v>
      </c>
      <c r="J31" s="16">
        <v>223</v>
      </c>
      <c r="K31" s="16">
        <v>321</v>
      </c>
      <c r="L31" s="15" t="s">
        <v>26</v>
      </c>
      <c r="M31" s="48">
        <f t="shared" ref="M31" si="13">IFERROR(K31/K32,"ND")</f>
        <v>1.4266666666666667</v>
      </c>
      <c r="N31" s="49">
        <f t="shared" ref="N31" si="14">IFERROR(((I31+J31+K31)/G31),"ND")</f>
        <v>0.89</v>
      </c>
      <c r="O31" s="101" t="s">
        <v>194</v>
      </c>
      <c r="P31" s="101"/>
      <c r="Q31" s="102"/>
    </row>
    <row r="32" spans="3:17" ht="41.25" customHeight="1">
      <c r="C32" s="61"/>
      <c r="D32" s="62"/>
      <c r="E32" s="55"/>
      <c r="F32" s="55"/>
      <c r="G32" s="80"/>
      <c r="H32" s="59"/>
      <c r="I32" s="16">
        <v>225</v>
      </c>
      <c r="J32" s="16">
        <v>225</v>
      </c>
      <c r="K32" s="16">
        <v>225</v>
      </c>
      <c r="L32" s="16">
        <v>225</v>
      </c>
      <c r="M32" s="48"/>
      <c r="N32" s="49"/>
      <c r="O32" s="101"/>
      <c r="P32" s="101"/>
      <c r="Q32" s="102"/>
    </row>
    <row r="33" spans="3:17" ht="65.25" customHeight="1">
      <c r="C33" s="77" t="s">
        <v>58</v>
      </c>
      <c r="D33" s="85" t="s">
        <v>59</v>
      </c>
      <c r="E33" s="55" t="s">
        <v>30</v>
      </c>
      <c r="F33" s="55" t="s">
        <v>34</v>
      </c>
      <c r="G33" s="79">
        <f t="shared" ref="G33" si="15">I34+J34+K34+L34</f>
        <v>144</v>
      </c>
      <c r="H33" s="58" t="s">
        <v>38</v>
      </c>
      <c r="I33" s="16">
        <v>55</v>
      </c>
      <c r="J33" s="16">
        <v>50</v>
      </c>
      <c r="K33" s="16">
        <v>86</v>
      </c>
      <c r="L33" s="15" t="s">
        <v>26</v>
      </c>
      <c r="M33" s="48">
        <f t="shared" ref="M33" si="16">IFERROR(K33/K34,"ND")</f>
        <v>2.3888888888888888</v>
      </c>
      <c r="N33" s="49">
        <f t="shared" ref="N33" si="17">IFERROR(((I33+J33+K33)/G33),"ND")</f>
        <v>1.3263888888888888</v>
      </c>
      <c r="O33" s="101" t="s">
        <v>195</v>
      </c>
      <c r="P33" s="101"/>
      <c r="Q33" s="102"/>
    </row>
    <row r="34" spans="3:17" ht="48.75" customHeight="1">
      <c r="C34" s="61"/>
      <c r="D34" s="62"/>
      <c r="E34" s="55"/>
      <c r="F34" s="55"/>
      <c r="G34" s="80"/>
      <c r="H34" s="59"/>
      <c r="I34" s="16">
        <v>36</v>
      </c>
      <c r="J34" s="16">
        <v>36</v>
      </c>
      <c r="K34" s="16">
        <v>36</v>
      </c>
      <c r="L34" s="16">
        <v>36</v>
      </c>
      <c r="M34" s="48"/>
      <c r="N34" s="49"/>
      <c r="O34" s="101"/>
      <c r="P34" s="101"/>
      <c r="Q34" s="102"/>
    </row>
    <row r="35" spans="3:17" ht="72.75" customHeight="1">
      <c r="C35" s="52" t="s">
        <v>196</v>
      </c>
      <c r="D35" s="50" t="s">
        <v>62</v>
      </c>
      <c r="E35" s="55" t="s">
        <v>30</v>
      </c>
      <c r="F35" s="55" t="s">
        <v>34</v>
      </c>
      <c r="G35" s="79">
        <f t="shared" ref="G35" si="18">I36+J36+K36+L36</f>
        <v>12</v>
      </c>
      <c r="H35" s="58" t="s">
        <v>38</v>
      </c>
      <c r="I35" s="16">
        <v>3</v>
      </c>
      <c r="J35" s="16">
        <v>3</v>
      </c>
      <c r="K35" s="16">
        <v>3</v>
      </c>
      <c r="L35" s="15" t="s">
        <v>26</v>
      </c>
      <c r="M35" s="48">
        <f>IFERROR(K35/K36,"ND")</f>
        <v>1</v>
      </c>
      <c r="N35" s="49">
        <f>IFERROR(((I35+J35+K35)/G35),"ND")</f>
        <v>0.75</v>
      </c>
      <c r="O35" s="50" t="s">
        <v>197</v>
      </c>
      <c r="P35" s="50"/>
      <c r="Q35" s="51"/>
    </row>
    <row r="36" spans="3:17" ht="84.75" customHeight="1">
      <c r="C36" s="53"/>
      <c r="D36" s="54"/>
      <c r="E36" s="55"/>
      <c r="F36" s="55"/>
      <c r="G36" s="80"/>
      <c r="H36" s="59"/>
      <c r="I36" s="16">
        <v>3</v>
      </c>
      <c r="J36" s="16">
        <v>3</v>
      </c>
      <c r="K36" s="16">
        <v>3</v>
      </c>
      <c r="L36" s="16">
        <v>3</v>
      </c>
      <c r="M36" s="48"/>
      <c r="N36" s="49"/>
      <c r="O36" s="50"/>
      <c r="P36" s="50"/>
      <c r="Q36" s="51"/>
    </row>
    <row r="37" spans="3:17" ht="63.75" customHeight="1">
      <c r="C37" s="77" t="s">
        <v>64</v>
      </c>
      <c r="D37" s="78" t="s">
        <v>65</v>
      </c>
      <c r="E37" s="55" t="s">
        <v>30</v>
      </c>
      <c r="F37" s="55" t="s">
        <v>34</v>
      </c>
      <c r="G37" s="79">
        <f t="shared" ref="G37" si="19">I38+J38+K38+L38</f>
        <v>108</v>
      </c>
      <c r="H37" s="58" t="s">
        <v>38</v>
      </c>
      <c r="I37" s="16">
        <v>27</v>
      </c>
      <c r="J37" s="16">
        <v>27</v>
      </c>
      <c r="K37" s="16">
        <v>27</v>
      </c>
      <c r="L37" s="15" t="s">
        <v>26</v>
      </c>
      <c r="M37" s="48">
        <f t="shared" ref="M37" si="20">IFERROR(K37/K38,"ND")</f>
        <v>1</v>
      </c>
      <c r="N37" s="49">
        <f t="shared" ref="N37" si="21">IFERROR(((I37+J37+K37)/G37),"ND")</f>
        <v>0.75</v>
      </c>
      <c r="O37" s="50" t="s">
        <v>198</v>
      </c>
      <c r="P37" s="50"/>
      <c r="Q37" s="51"/>
    </row>
    <row r="38" spans="3:17" ht="57" customHeight="1">
      <c r="C38" s="61"/>
      <c r="D38" s="62"/>
      <c r="E38" s="55"/>
      <c r="F38" s="55"/>
      <c r="G38" s="80"/>
      <c r="H38" s="59"/>
      <c r="I38" s="16">
        <v>27</v>
      </c>
      <c r="J38" s="16">
        <v>27</v>
      </c>
      <c r="K38" s="16">
        <v>27</v>
      </c>
      <c r="L38" s="16">
        <v>27</v>
      </c>
      <c r="M38" s="48"/>
      <c r="N38" s="49"/>
      <c r="O38" s="50"/>
      <c r="P38" s="50"/>
      <c r="Q38" s="51"/>
    </row>
    <row r="39" spans="3:17" ht="71.25" customHeight="1">
      <c r="C39" s="77" t="s">
        <v>67</v>
      </c>
      <c r="D39" s="85" t="s">
        <v>68</v>
      </c>
      <c r="E39" s="55" t="s">
        <v>30</v>
      </c>
      <c r="F39" s="55" t="s">
        <v>34</v>
      </c>
      <c r="G39" s="79">
        <f t="shared" ref="G39" si="22">I40+J40+K40+L40</f>
        <v>4</v>
      </c>
      <c r="H39" s="58" t="s">
        <v>38</v>
      </c>
      <c r="I39" s="16">
        <v>1</v>
      </c>
      <c r="J39" s="16">
        <v>1</v>
      </c>
      <c r="K39" s="16">
        <v>1</v>
      </c>
      <c r="L39" s="15" t="s">
        <v>26</v>
      </c>
      <c r="M39" s="48">
        <f t="shared" ref="M39" si="23">IFERROR(K39/K40,"ND")</f>
        <v>1</v>
      </c>
      <c r="N39" s="49">
        <f t="shared" ref="N39" si="24">IFERROR(((I39+J39+K39)/G39),"ND")</f>
        <v>0.75</v>
      </c>
      <c r="O39" s="50" t="s">
        <v>199</v>
      </c>
      <c r="P39" s="50"/>
      <c r="Q39" s="51"/>
    </row>
    <row r="40" spans="3:17" ht="68.25" customHeight="1">
      <c r="C40" s="61"/>
      <c r="D40" s="62"/>
      <c r="E40" s="55"/>
      <c r="F40" s="55"/>
      <c r="G40" s="80"/>
      <c r="H40" s="59"/>
      <c r="I40" s="16">
        <v>1</v>
      </c>
      <c r="J40" s="16">
        <v>1</v>
      </c>
      <c r="K40" s="16">
        <v>1</v>
      </c>
      <c r="L40" s="16">
        <v>1</v>
      </c>
      <c r="M40" s="48"/>
      <c r="N40" s="49"/>
      <c r="O40" s="50"/>
      <c r="P40" s="50"/>
      <c r="Q40" s="51"/>
    </row>
    <row r="41" spans="3:17" ht="81.75" customHeight="1">
      <c r="C41" s="77" t="s">
        <v>70</v>
      </c>
      <c r="D41" s="85" t="s">
        <v>71</v>
      </c>
      <c r="E41" s="55" t="s">
        <v>30</v>
      </c>
      <c r="F41" s="55" t="s">
        <v>34</v>
      </c>
      <c r="G41" s="79">
        <f t="shared" ref="G41" si="25">I42+J42+K42+L42</f>
        <v>12</v>
      </c>
      <c r="H41" s="58" t="s">
        <v>38</v>
      </c>
      <c r="I41" s="16">
        <v>3</v>
      </c>
      <c r="J41" s="16">
        <v>3</v>
      </c>
      <c r="K41" s="16">
        <v>3</v>
      </c>
      <c r="L41" s="15" t="s">
        <v>26</v>
      </c>
      <c r="M41" s="48">
        <f t="shared" ref="M41" si="26">IFERROR(K41/K42,"ND")</f>
        <v>1</v>
      </c>
      <c r="N41" s="49">
        <f t="shared" ref="N41" si="27">IFERROR(((I41+J41+K41)/G41),"ND")</f>
        <v>0.75</v>
      </c>
      <c r="O41" s="50" t="s">
        <v>200</v>
      </c>
      <c r="P41" s="50"/>
      <c r="Q41" s="51"/>
    </row>
    <row r="42" spans="3:17" ht="78" customHeight="1">
      <c r="C42" s="61"/>
      <c r="D42" s="62"/>
      <c r="E42" s="55"/>
      <c r="F42" s="55"/>
      <c r="G42" s="80"/>
      <c r="H42" s="59"/>
      <c r="I42" s="16">
        <v>3</v>
      </c>
      <c r="J42" s="16">
        <v>3</v>
      </c>
      <c r="K42" s="16">
        <v>3</v>
      </c>
      <c r="L42" s="16">
        <v>3</v>
      </c>
      <c r="M42" s="48"/>
      <c r="N42" s="49"/>
      <c r="O42" s="50"/>
      <c r="P42" s="50"/>
      <c r="Q42" s="51"/>
    </row>
    <row r="43" spans="3:17" ht="41.25" customHeight="1">
      <c r="C43" s="52" t="s">
        <v>73</v>
      </c>
      <c r="D43" s="50" t="s">
        <v>74</v>
      </c>
      <c r="E43" s="55" t="s">
        <v>30</v>
      </c>
      <c r="F43" s="55" t="s">
        <v>34</v>
      </c>
      <c r="G43" s="66">
        <f t="shared" ref="G43" si="28">I44+J44+K44+L44</f>
        <v>6468109767</v>
      </c>
      <c r="H43" s="58" t="s">
        <v>38</v>
      </c>
      <c r="I43" s="4">
        <v>1398320160.2</v>
      </c>
      <c r="J43" s="4">
        <v>1568544403</v>
      </c>
      <c r="K43" s="4">
        <v>1675753075</v>
      </c>
      <c r="L43" s="15" t="s">
        <v>26</v>
      </c>
      <c r="M43" s="48">
        <f>IFERROR(K43/K44,"ND")</f>
        <v>1.0653541934389728</v>
      </c>
      <c r="N43" s="49">
        <f>IFERROR(((I43+J43+K43)/G43),"ND")</f>
        <v>0.71777038508010838</v>
      </c>
      <c r="O43" s="86" t="s">
        <v>201</v>
      </c>
      <c r="P43" s="86"/>
      <c r="Q43" s="87"/>
    </row>
    <row r="44" spans="3:17" ht="41.25" customHeight="1">
      <c r="C44" s="53"/>
      <c r="D44" s="54"/>
      <c r="E44" s="55"/>
      <c r="F44" s="55"/>
      <c r="G44" s="67"/>
      <c r="H44" s="59"/>
      <c r="I44" s="4">
        <v>1519106495</v>
      </c>
      <c r="J44" s="4">
        <v>1760223568</v>
      </c>
      <c r="K44" s="4">
        <v>1572953939</v>
      </c>
      <c r="L44" s="16">
        <v>1615825765</v>
      </c>
      <c r="M44" s="48"/>
      <c r="N44" s="49"/>
      <c r="O44" s="86"/>
      <c r="P44" s="86"/>
      <c r="Q44" s="87"/>
    </row>
    <row r="45" spans="3:17" ht="41.25" customHeight="1">
      <c r="C45" s="77" t="s">
        <v>202</v>
      </c>
      <c r="D45" s="85" t="s">
        <v>77</v>
      </c>
      <c r="E45" s="55" t="s">
        <v>30</v>
      </c>
      <c r="F45" s="55" t="s">
        <v>34</v>
      </c>
      <c r="G45" s="79">
        <v>2</v>
      </c>
      <c r="H45" s="58" t="s">
        <v>38</v>
      </c>
      <c r="I45" s="15" t="s">
        <v>26</v>
      </c>
      <c r="J45" s="15" t="s">
        <v>26</v>
      </c>
      <c r="K45" s="16">
        <v>1</v>
      </c>
      <c r="L45" s="15" t="s">
        <v>26</v>
      </c>
      <c r="M45" s="48">
        <f>IFERROR(K45/K46,"ND")</f>
        <v>1</v>
      </c>
      <c r="N45" s="49">
        <f>IFERROR(((K45)/G45),"ND")</f>
        <v>0.5</v>
      </c>
      <c r="O45" s="50" t="s">
        <v>203</v>
      </c>
      <c r="P45" s="50"/>
      <c r="Q45" s="51"/>
    </row>
    <row r="46" spans="3:17" ht="41.25" customHeight="1">
      <c r="C46" s="61"/>
      <c r="D46" s="62"/>
      <c r="E46" s="55"/>
      <c r="F46" s="55"/>
      <c r="G46" s="80"/>
      <c r="H46" s="59"/>
      <c r="I46" s="15" t="s">
        <v>26</v>
      </c>
      <c r="J46" s="15" t="s">
        <v>26</v>
      </c>
      <c r="K46" s="16">
        <v>1</v>
      </c>
      <c r="L46" s="16">
        <v>1</v>
      </c>
      <c r="M46" s="48"/>
      <c r="N46" s="49"/>
      <c r="O46" s="50"/>
      <c r="P46" s="50"/>
      <c r="Q46" s="51"/>
    </row>
    <row r="47" spans="3:17" ht="41.25" customHeight="1">
      <c r="C47" s="77" t="s">
        <v>204</v>
      </c>
      <c r="D47" s="85" t="s">
        <v>205</v>
      </c>
      <c r="E47" s="55" t="s">
        <v>30</v>
      </c>
      <c r="F47" s="55" t="s">
        <v>34</v>
      </c>
      <c r="G47" s="79">
        <v>22</v>
      </c>
      <c r="H47" s="58" t="s">
        <v>38</v>
      </c>
      <c r="I47" s="15" t="s">
        <v>26</v>
      </c>
      <c r="J47" s="15" t="s">
        <v>81</v>
      </c>
      <c r="K47" s="15" t="s">
        <v>26</v>
      </c>
      <c r="L47" s="15" t="s">
        <v>26</v>
      </c>
      <c r="M47" s="48" t="str">
        <f>IFERROR(K47/K48,"ND")</f>
        <v>ND</v>
      </c>
      <c r="N47" s="49" t="str">
        <f>IFERROR(((I47+J47+K47)/G47),"ND")</f>
        <v>ND</v>
      </c>
      <c r="O47" s="50" t="s">
        <v>82</v>
      </c>
      <c r="P47" s="50"/>
      <c r="Q47" s="51"/>
    </row>
    <row r="48" spans="3:17" ht="41.25" customHeight="1">
      <c r="C48" s="61"/>
      <c r="D48" s="62"/>
      <c r="E48" s="55"/>
      <c r="F48" s="55"/>
      <c r="G48" s="80"/>
      <c r="H48" s="59"/>
      <c r="I48" s="15" t="s">
        <v>26</v>
      </c>
      <c r="J48" s="15" t="s">
        <v>26</v>
      </c>
      <c r="K48" s="15" t="s">
        <v>26</v>
      </c>
      <c r="L48" s="16">
        <v>22</v>
      </c>
      <c r="M48" s="48"/>
      <c r="N48" s="49"/>
      <c r="O48" s="50"/>
      <c r="P48" s="50"/>
      <c r="Q48" s="51"/>
    </row>
    <row r="49" spans="3:17" ht="55.5" customHeight="1">
      <c r="C49" s="77" t="s">
        <v>206</v>
      </c>
      <c r="D49" s="85" t="s">
        <v>84</v>
      </c>
      <c r="E49" s="55" t="s">
        <v>30</v>
      </c>
      <c r="F49" s="55" t="s">
        <v>34</v>
      </c>
      <c r="G49" s="88">
        <f t="shared" ref="G49" si="29">I50+J50+K50+L50</f>
        <v>24</v>
      </c>
      <c r="H49" s="58" t="s">
        <v>38</v>
      </c>
      <c r="I49" s="16">
        <v>6</v>
      </c>
      <c r="J49" s="16">
        <v>6</v>
      </c>
      <c r="K49" s="16">
        <v>6</v>
      </c>
      <c r="L49" s="15" t="s">
        <v>26</v>
      </c>
      <c r="M49" s="48">
        <f>IFERROR(K49/K50,"ND")</f>
        <v>1</v>
      </c>
      <c r="N49" s="49">
        <f>IFERROR(((I49+J49+K49)/G49),"ND")</f>
        <v>0.75</v>
      </c>
      <c r="O49" s="50" t="s">
        <v>207</v>
      </c>
      <c r="P49" s="50"/>
      <c r="Q49" s="51"/>
    </row>
    <row r="50" spans="3:17" ht="55.5" customHeight="1">
      <c r="C50" s="61"/>
      <c r="D50" s="62"/>
      <c r="E50" s="55"/>
      <c r="F50" s="55"/>
      <c r="G50" s="89"/>
      <c r="H50" s="59"/>
      <c r="I50" s="16">
        <v>6</v>
      </c>
      <c r="J50" s="16">
        <v>6</v>
      </c>
      <c r="K50" s="16">
        <v>6</v>
      </c>
      <c r="L50" s="16">
        <v>6</v>
      </c>
      <c r="M50" s="48"/>
      <c r="N50" s="49"/>
      <c r="O50" s="50"/>
      <c r="P50" s="50"/>
      <c r="Q50" s="51"/>
    </row>
    <row r="51" spans="3:17" ht="63.75" customHeight="1">
      <c r="C51" s="52" t="s">
        <v>86</v>
      </c>
      <c r="D51" s="50" t="s">
        <v>87</v>
      </c>
      <c r="E51" s="55" t="s">
        <v>30</v>
      </c>
      <c r="F51" s="55" t="s">
        <v>34</v>
      </c>
      <c r="G51" s="66">
        <f t="shared" ref="G51" si="30">I52+J52+K52+L52</f>
        <v>174425991.54000002</v>
      </c>
      <c r="H51" s="58" t="s">
        <v>38</v>
      </c>
      <c r="I51" s="4">
        <v>89275783</v>
      </c>
      <c r="J51" s="4">
        <v>30739586</v>
      </c>
      <c r="K51" s="4">
        <v>41529071</v>
      </c>
      <c r="L51" s="4" t="s">
        <v>26</v>
      </c>
      <c r="M51" s="48">
        <f>IFERROR(K51/K52,"ND")</f>
        <v>1.1117430981213003</v>
      </c>
      <c r="N51" s="49">
        <f>IFERROR(((I51+J51+K51)/G51),"ND")</f>
        <v>0.9261488988752804</v>
      </c>
      <c r="O51" s="101" t="s">
        <v>208</v>
      </c>
      <c r="P51" s="101"/>
      <c r="Q51" s="102"/>
    </row>
    <row r="52" spans="3:17" ht="71.25" customHeight="1">
      <c r="C52" s="53"/>
      <c r="D52" s="54"/>
      <c r="E52" s="55"/>
      <c r="F52" s="55"/>
      <c r="G52" s="67"/>
      <c r="H52" s="59"/>
      <c r="I52" s="4">
        <v>82410605.170000002</v>
      </c>
      <c r="J52" s="4">
        <v>27485711.390000001</v>
      </c>
      <c r="K52" s="4">
        <v>37354916.859999999</v>
      </c>
      <c r="L52" s="4">
        <v>27174758.120000001</v>
      </c>
      <c r="M52" s="48"/>
      <c r="N52" s="49"/>
      <c r="O52" s="101"/>
      <c r="P52" s="101"/>
      <c r="Q52" s="102"/>
    </row>
    <row r="53" spans="3:17" ht="45.75" customHeight="1">
      <c r="C53" s="77" t="s">
        <v>89</v>
      </c>
      <c r="D53" s="85" t="s">
        <v>90</v>
      </c>
      <c r="E53" s="55" t="s">
        <v>30</v>
      </c>
      <c r="F53" s="55" t="s">
        <v>34</v>
      </c>
      <c r="G53" s="66">
        <f t="shared" ref="G53" si="31">I54+J54+K54+L54</f>
        <v>200850160</v>
      </c>
      <c r="H53" s="58" t="s">
        <v>38</v>
      </c>
      <c r="I53" s="4">
        <v>5743758.8099999996</v>
      </c>
      <c r="J53" s="4">
        <v>43611479.960000001</v>
      </c>
      <c r="K53" s="4">
        <v>0</v>
      </c>
      <c r="L53" s="4" t="s">
        <v>26</v>
      </c>
      <c r="M53" s="48">
        <f>IFERROR(K53/K54,"ND")</f>
        <v>0</v>
      </c>
      <c r="N53" s="49">
        <f>IFERROR(((I53+J53+K53)/G53),"ND")</f>
        <v>0.24573163780402268</v>
      </c>
      <c r="O53" s="101" t="s">
        <v>209</v>
      </c>
      <c r="P53" s="101"/>
      <c r="Q53" s="102"/>
    </row>
    <row r="54" spans="3:17" ht="51.75" customHeight="1">
      <c r="C54" s="61"/>
      <c r="D54" s="62"/>
      <c r="E54" s="55"/>
      <c r="F54" s="55"/>
      <c r="G54" s="67"/>
      <c r="H54" s="59"/>
      <c r="I54" s="4">
        <v>107057227</v>
      </c>
      <c r="J54" s="4">
        <v>32350661</v>
      </c>
      <c r="K54" s="4">
        <v>34482083</v>
      </c>
      <c r="L54" s="4">
        <v>26960189</v>
      </c>
      <c r="M54" s="48"/>
      <c r="N54" s="49"/>
      <c r="O54" s="101"/>
      <c r="P54" s="101"/>
      <c r="Q54" s="102"/>
    </row>
    <row r="55" spans="3:17" ht="41.25" customHeight="1">
      <c r="C55" s="77" t="s">
        <v>92</v>
      </c>
      <c r="D55" s="85" t="s">
        <v>93</v>
      </c>
      <c r="E55" s="55" t="s">
        <v>30</v>
      </c>
      <c r="F55" s="55" t="s">
        <v>34</v>
      </c>
      <c r="G55" s="79">
        <f t="shared" ref="G55" si="32">I56+J56+K56+L56</f>
        <v>28</v>
      </c>
      <c r="H55" s="58" t="s">
        <v>25</v>
      </c>
      <c r="I55" s="16">
        <v>7</v>
      </c>
      <c r="J55" s="16">
        <v>7</v>
      </c>
      <c r="K55" s="16">
        <v>7</v>
      </c>
      <c r="L55" s="15" t="s">
        <v>26</v>
      </c>
      <c r="M55" s="48">
        <f>IFERROR(K55/K56,"ND")</f>
        <v>1</v>
      </c>
      <c r="N55" s="49">
        <f>IFERROR(((I55+J55+K55)/G55),"ND")</f>
        <v>0.75</v>
      </c>
      <c r="O55" s="101" t="s">
        <v>210</v>
      </c>
      <c r="P55" s="101"/>
      <c r="Q55" s="102"/>
    </row>
    <row r="56" spans="3:17" ht="41.25" customHeight="1">
      <c r="C56" s="61"/>
      <c r="D56" s="62"/>
      <c r="E56" s="55"/>
      <c r="F56" s="55"/>
      <c r="G56" s="80"/>
      <c r="H56" s="59"/>
      <c r="I56" s="16">
        <v>7</v>
      </c>
      <c r="J56" s="16">
        <v>7</v>
      </c>
      <c r="K56" s="16">
        <v>7</v>
      </c>
      <c r="L56" s="16">
        <v>7</v>
      </c>
      <c r="M56" s="48"/>
      <c r="N56" s="49"/>
      <c r="O56" s="101"/>
      <c r="P56" s="101"/>
      <c r="Q56" s="102"/>
    </row>
    <row r="57" spans="3:17" ht="78" customHeight="1">
      <c r="C57" s="77" t="s">
        <v>95</v>
      </c>
      <c r="D57" s="85" t="s">
        <v>96</v>
      </c>
      <c r="E57" s="55" t="s">
        <v>30</v>
      </c>
      <c r="F57" s="55" t="s">
        <v>34</v>
      </c>
      <c r="G57" s="79">
        <f t="shared" ref="G57:G59" si="33">I58+J58+K58+L58</f>
        <v>12232</v>
      </c>
      <c r="H57" s="58" t="s">
        <v>38</v>
      </c>
      <c r="I57" s="16">
        <v>761</v>
      </c>
      <c r="J57" s="16">
        <v>2802</v>
      </c>
      <c r="K57" s="16">
        <v>1566.23</v>
      </c>
      <c r="L57" s="15" t="s">
        <v>26</v>
      </c>
      <c r="M57" s="48">
        <f>IFERROR(K57/K58,"ND")</f>
        <v>0.36585610838589117</v>
      </c>
      <c r="N57" s="49">
        <f>IFERROR(((I57+J57+K57)/G57),"ND")</f>
        <v>0.41932880967952907</v>
      </c>
      <c r="O57" s="103" t="s">
        <v>211</v>
      </c>
      <c r="P57" s="103"/>
      <c r="Q57" s="104"/>
    </row>
    <row r="58" spans="3:17" ht="102" customHeight="1">
      <c r="C58" s="61"/>
      <c r="D58" s="62"/>
      <c r="E58" s="55"/>
      <c r="F58" s="55"/>
      <c r="G58" s="80"/>
      <c r="H58" s="59"/>
      <c r="I58" s="16">
        <v>1835</v>
      </c>
      <c r="J58" s="16">
        <v>4281</v>
      </c>
      <c r="K58" s="16">
        <v>4281</v>
      </c>
      <c r="L58" s="16">
        <v>1835</v>
      </c>
      <c r="M58" s="48"/>
      <c r="N58" s="49"/>
      <c r="O58" s="103"/>
      <c r="P58" s="103"/>
      <c r="Q58" s="104"/>
    </row>
    <row r="59" spans="3:17" ht="79.5" customHeight="1">
      <c r="C59" s="77" t="s">
        <v>98</v>
      </c>
      <c r="D59" s="85" t="s">
        <v>99</v>
      </c>
      <c r="E59" s="55" t="s">
        <v>30</v>
      </c>
      <c r="F59" s="55" t="s">
        <v>34</v>
      </c>
      <c r="G59" s="79">
        <f t="shared" si="33"/>
        <v>12232</v>
      </c>
      <c r="H59" s="58" t="s">
        <v>38</v>
      </c>
      <c r="I59" s="16">
        <v>761</v>
      </c>
      <c r="J59" s="16">
        <v>2802</v>
      </c>
      <c r="K59" s="16">
        <v>1566.23</v>
      </c>
      <c r="L59" s="15" t="s">
        <v>26</v>
      </c>
      <c r="M59" s="48">
        <f>IFERROR(K59/K60,"ND")</f>
        <v>0.36585610838589117</v>
      </c>
      <c r="N59" s="49">
        <f>IFERROR(((I59+J59+K59)/G59),"ND")</f>
        <v>0.41932880967952907</v>
      </c>
      <c r="O59" s="103" t="s">
        <v>212</v>
      </c>
      <c r="P59" s="103"/>
      <c r="Q59" s="104"/>
    </row>
    <row r="60" spans="3:17" ht="99" customHeight="1">
      <c r="C60" s="61"/>
      <c r="D60" s="62"/>
      <c r="E60" s="55"/>
      <c r="F60" s="55"/>
      <c r="G60" s="80"/>
      <c r="H60" s="59"/>
      <c r="I60" s="16">
        <v>1835</v>
      </c>
      <c r="J60" s="16">
        <v>4281</v>
      </c>
      <c r="K60" s="16">
        <v>4281</v>
      </c>
      <c r="L60" s="16">
        <v>1835</v>
      </c>
      <c r="M60" s="48"/>
      <c r="N60" s="49"/>
      <c r="O60" s="103"/>
      <c r="P60" s="103"/>
      <c r="Q60" s="104"/>
    </row>
    <row r="61" spans="3:17" ht="70.5" customHeight="1">
      <c r="C61" s="77" t="s">
        <v>101</v>
      </c>
      <c r="D61" s="85" t="s">
        <v>102</v>
      </c>
      <c r="E61" s="55" t="s">
        <v>30</v>
      </c>
      <c r="F61" s="55" t="s">
        <v>34</v>
      </c>
      <c r="G61" s="79">
        <f t="shared" ref="G61" si="34">I62+J62+K62+L62</f>
        <v>2870689.87</v>
      </c>
      <c r="H61" s="58" t="s">
        <v>38</v>
      </c>
      <c r="I61" s="16">
        <v>122060.15</v>
      </c>
      <c r="J61" s="16">
        <v>839545</v>
      </c>
      <c r="K61" s="16">
        <v>833000</v>
      </c>
      <c r="L61" s="15" t="s">
        <v>26</v>
      </c>
      <c r="M61" s="48">
        <f>IFERROR(K61/K62,"ND")</f>
        <v>1.7873805099651934</v>
      </c>
      <c r="N61" s="49">
        <f>IFERROR(((I61+J61+K61)/G61),"ND")</f>
        <v>0.62514769315711549</v>
      </c>
      <c r="O61" s="103" t="s">
        <v>213</v>
      </c>
      <c r="P61" s="103"/>
      <c r="Q61" s="104"/>
    </row>
    <row r="62" spans="3:17" ht="51.75" customHeight="1">
      <c r="C62" s="61"/>
      <c r="D62" s="62"/>
      <c r="E62" s="55"/>
      <c r="F62" s="55"/>
      <c r="G62" s="80"/>
      <c r="H62" s="59"/>
      <c r="I62" s="16">
        <v>557742</v>
      </c>
      <c r="J62" s="16">
        <v>806270.58</v>
      </c>
      <c r="K62" s="16">
        <v>466045.14</v>
      </c>
      <c r="L62" s="16">
        <v>1040632.15</v>
      </c>
      <c r="M62" s="48"/>
      <c r="N62" s="49"/>
      <c r="O62" s="103"/>
      <c r="P62" s="103"/>
      <c r="Q62" s="104"/>
    </row>
    <row r="63" spans="3:17" ht="53.25" customHeight="1">
      <c r="C63" s="77" t="s">
        <v>104</v>
      </c>
      <c r="D63" s="85" t="s">
        <v>105</v>
      </c>
      <c r="E63" s="55" t="s">
        <v>30</v>
      </c>
      <c r="F63" s="55" t="s">
        <v>34</v>
      </c>
      <c r="G63" s="79">
        <f t="shared" ref="G63" si="35">I64+J64+K64+L64</f>
        <v>9203.9599999999991</v>
      </c>
      <c r="H63" s="58" t="s">
        <v>38</v>
      </c>
      <c r="I63" s="16">
        <v>752</v>
      </c>
      <c r="J63" s="16">
        <v>1927.78</v>
      </c>
      <c r="K63" s="16">
        <v>1164.76</v>
      </c>
      <c r="L63" s="15" t="s">
        <v>26</v>
      </c>
      <c r="M63" s="48">
        <f>IFERROR(K63/K64,"ND")</f>
        <v>0.3652235534637539</v>
      </c>
      <c r="N63" s="49">
        <f>IFERROR(((I63+J63+K63)/G63),"ND")</f>
        <v>0.4177049878530546</v>
      </c>
      <c r="O63" s="101" t="s">
        <v>214</v>
      </c>
      <c r="P63" s="101"/>
      <c r="Q63" s="102"/>
    </row>
    <row r="64" spans="3:17" ht="60.75" customHeight="1">
      <c r="C64" s="61"/>
      <c r="D64" s="62"/>
      <c r="E64" s="55"/>
      <c r="F64" s="55"/>
      <c r="G64" s="80"/>
      <c r="H64" s="59"/>
      <c r="I64" s="16">
        <v>1412.81</v>
      </c>
      <c r="J64" s="16">
        <v>3125.01</v>
      </c>
      <c r="K64" s="16">
        <v>3189.17</v>
      </c>
      <c r="L64" s="16">
        <v>1476.97</v>
      </c>
      <c r="M64" s="48"/>
      <c r="N64" s="49"/>
      <c r="O64" s="101"/>
      <c r="P64" s="101"/>
      <c r="Q64" s="102"/>
    </row>
    <row r="65" spans="3:17" ht="59.25" customHeight="1">
      <c r="C65" s="52" t="s">
        <v>107</v>
      </c>
      <c r="D65" s="50" t="s">
        <v>108</v>
      </c>
      <c r="E65" s="55" t="s">
        <v>30</v>
      </c>
      <c r="F65" s="55" t="s">
        <v>34</v>
      </c>
      <c r="G65" s="79">
        <f t="shared" ref="G65" si="36">I66+J66+K66+L66</f>
        <v>18900</v>
      </c>
      <c r="H65" s="58" t="s">
        <v>38</v>
      </c>
      <c r="I65" s="16">
        <v>156</v>
      </c>
      <c r="J65" s="16">
        <v>4066</v>
      </c>
      <c r="K65" s="16">
        <v>6946</v>
      </c>
      <c r="L65" s="15" t="s">
        <v>26</v>
      </c>
      <c r="M65" s="48">
        <f>IFERROR(K65/K66,"ND")</f>
        <v>0.91878306878306881</v>
      </c>
      <c r="N65" s="49">
        <f>IFERROR(((I65+J65+K65)/G65),"ND")</f>
        <v>0.59089947089947092</v>
      </c>
      <c r="O65" s="105" t="s">
        <v>215</v>
      </c>
      <c r="P65" s="105"/>
      <c r="Q65" s="106"/>
    </row>
    <row r="66" spans="3:17" ht="51" customHeight="1">
      <c r="C66" s="53"/>
      <c r="D66" s="54"/>
      <c r="E66" s="55"/>
      <c r="F66" s="55"/>
      <c r="G66" s="80"/>
      <c r="H66" s="59"/>
      <c r="I66" s="16">
        <v>2835</v>
      </c>
      <c r="J66" s="16">
        <v>2835</v>
      </c>
      <c r="K66" s="16">
        <v>7560</v>
      </c>
      <c r="L66" s="16">
        <v>5670</v>
      </c>
      <c r="M66" s="48"/>
      <c r="N66" s="49"/>
      <c r="O66" s="105"/>
      <c r="P66" s="105"/>
      <c r="Q66" s="106"/>
    </row>
    <row r="67" spans="3:17" ht="55.5" customHeight="1">
      <c r="C67" s="77" t="s">
        <v>110</v>
      </c>
      <c r="D67" s="85" t="s">
        <v>111</v>
      </c>
      <c r="E67" s="55" t="s">
        <v>30</v>
      </c>
      <c r="F67" s="55" t="s">
        <v>34</v>
      </c>
      <c r="G67" s="79">
        <f t="shared" ref="G67" si="37">I68+J68+K68+L68</f>
        <v>4815</v>
      </c>
      <c r="H67" s="58" t="s">
        <v>38</v>
      </c>
      <c r="I67" s="16">
        <v>93</v>
      </c>
      <c r="J67" s="16">
        <v>2851</v>
      </c>
      <c r="K67" s="16">
        <v>3473</v>
      </c>
      <c r="L67" s="15" t="s">
        <v>26</v>
      </c>
      <c r="M67" s="48">
        <f t="shared" ref="M67" si="38">IFERROR(K67/K68,"ND")</f>
        <v>1.8032191069574248</v>
      </c>
      <c r="N67" s="49">
        <f t="shared" ref="N67" si="39">IFERROR(((I67+J67+K67)/G67),"ND")</f>
        <v>1.3327102803738318</v>
      </c>
      <c r="O67" s="50" t="s">
        <v>216</v>
      </c>
      <c r="P67" s="50"/>
      <c r="Q67" s="51"/>
    </row>
    <row r="68" spans="3:17" ht="54" customHeight="1">
      <c r="C68" s="61"/>
      <c r="D68" s="62"/>
      <c r="E68" s="55"/>
      <c r="F68" s="55"/>
      <c r="G68" s="80"/>
      <c r="H68" s="59"/>
      <c r="I68" s="16">
        <v>722</v>
      </c>
      <c r="J68" s="16">
        <v>723</v>
      </c>
      <c r="K68" s="16">
        <v>1926</v>
      </c>
      <c r="L68" s="16">
        <v>1444</v>
      </c>
      <c r="M68" s="48"/>
      <c r="N68" s="49"/>
      <c r="O68" s="50"/>
      <c r="P68" s="50"/>
      <c r="Q68" s="51"/>
    </row>
    <row r="69" spans="3:17" ht="50.25" customHeight="1">
      <c r="C69" s="77" t="s">
        <v>113</v>
      </c>
      <c r="D69" s="85" t="s">
        <v>114</v>
      </c>
      <c r="E69" s="55" t="s">
        <v>30</v>
      </c>
      <c r="F69" s="55" t="s">
        <v>34</v>
      </c>
      <c r="G69" s="79">
        <f t="shared" ref="G69" si="40">I70+J70+K70+L70</f>
        <v>125</v>
      </c>
      <c r="H69" s="58" t="s">
        <v>38</v>
      </c>
      <c r="I69" s="16">
        <v>27</v>
      </c>
      <c r="J69" s="16">
        <v>25</v>
      </c>
      <c r="K69" s="16">
        <v>33</v>
      </c>
      <c r="L69" s="15" t="s">
        <v>26</v>
      </c>
      <c r="M69" s="48">
        <f t="shared" ref="M69" si="41">IFERROR(K69/K70,"ND")</f>
        <v>0.97058823529411764</v>
      </c>
      <c r="N69" s="49">
        <f t="shared" ref="N69" si="42">IFERROR(((I69+J69+K69)/G69),"ND")</f>
        <v>0.68</v>
      </c>
      <c r="O69" s="50" t="s">
        <v>217</v>
      </c>
      <c r="P69" s="50"/>
      <c r="Q69" s="51"/>
    </row>
    <row r="70" spans="3:17" ht="48" customHeight="1">
      <c r="C70" s="61"/>
      <c r="D70" s="62"/>
      <c r="E70" s="55"/>
      <c r="F70" s="55"/>
      <c r="G70" s="80"/>
      <c r="H70" s="59"/>
      <c r="I70" s="16">
        <v>28</v>
      </c>
      <c r="J70" s="16">
        <v>28</v>
      </c>
      <c r="K70" s="16">
        <v>34</v>
      </c>
      <c r="L70" s="16">
        <v>35</v>
      </c>
      <c r="M70" s="48"/>
      <c r="N70" s="49"/>
      <c r="O70" s="50"/>
      <c r="P70" s="50"/>
      <c r="Q70" s="51"/>
    </row>
    <row r="71" spans="3:17" ht="105" customHeight="1">
      <c r="C71" s="52" t="s">
        <v>116</v>
      </c>
      <c r="D71" s="50" t="s">
        <v>117</v>
      </c>
      <c r="E71" s="55" t="s">
        <v>30</v>
      </c>
      <c r="F71" s="55" t="s">
        <v>34</v>
      </c>
      <c r="G71" s="79">
        <f t="shared" ref="G71" si="43">I72+J72+K72+L72</f>
        <v>142639</v>
      </c>
      <c r="H71" s="58" t="s">
        <v>38</v>
      </c>
      <c r="I71" s="16">
        <v>35795</v>
      </c>
      <c r="J71" s="16">
        <v>36823</v>
      </c>
      <c r="K71" s="16">
        <v>19613</v>
      </c>
      <c r="L71" s="15" t="s">
        <v>26</v>
      </c>
      <c r="M71" s="48">
        <f>IFERROR(K71/K72,"ND")</f>
        <v>0.61612163478151605</v>
      </c>
      <c r="N71" s="49">
        <f>IFERROR(((I71+J71+K71)/G71),"ND")</f>
        <v>0.64660436486514905</v>
      </c>
      <c r="O71" s="50" t="s">
        <v>218</v>
      </c>
      <c r="P71" s="50"/>
      <c r="Q71" s="51"/>
    </row>
    <row r="72" spans="3:17" ht="133.5" customHeight="1">
      <c r="C72" s="53"/>
      <c r="D72" s="54"/>
      <c r="E72" s="55"/>
      <c r="F72" s="55"/>
      <c r="G72" s="80"/>
      <c r="H72" s="59"/>
      <c r="I72" s="16">
        <v>37569</v>
      </c>
      <c r="J72" s="16">
        <v>36382</v>
      </c>
      <c r="K72" s="16">
        <v>31833</v>
      </c>
      <c r="L72" s="16">
        <v>36855</v>
      </c>
      <c r="M72" s="48"/>
      <c r="N72" s="49"/>
      <c r="O72" s="50"/>
      <c r="P72" s="50"/>
      <c r="Q72" s="51"/>
    </row>
    <row r="73" spans="3:17" ht="75.75" customHeight="1">
      <c r="C73" s="77" t="s">
        <v>119</v>
      </c>
      <c r="D73" s="85" t="s">
        <v>120</v>
      </c>
      <c r="E73" s="55" t="s">
        <v>30</v>
      </c>
      <c r="F73" s="55" t="s">
        <v>34</v>
      </c>
      <c r="G73" s="79">
        <f t="shared" ref="G73" si="44">I74+J74+K74+L74</f>
        <v>142310</v>
      </c>
      <c r="H73" s="58" t="s">
        <v>38</v>
      </c>
      <c r="I73" s="16">
        <v>35759</v>
      </c>
      <c r="J73" s="16">
        <v>36772</v>
      </c>
      <c r="K73" s="16">
        <v>19556</v>
      </c>
      <c r="L73" s="15" t="s">
        <v>26</v>
      </c>
      <c r="M73" s="48">
        <f t="shared" ref="M73" si="45">IFERROR(K73/K74,"ND")</f>
        <v>0.61578185024245857</v>
      </c>
      <c r="N73" s="49">
        <f t="shared" ref="N73" si="46">IFERROR(((I73+J73+K73)/G73),"ND")</f>
        <v>0.64708734452954819</v>
      </c>
      <c r="O73" s="50" t="s">
        <v>219</v>
      </c>
      <c r="P73" s="50"/>
      <c r="Q73" s="51"/>
    </row>
    <row r="74" spans="3:17" ht="93" customHeight="1">
      <c r="C74" s="61"/>
      <c r="D74" s="62"/>
      <c r="E74" s="55"/>
      <c r="F74" s="55"/>
      <c r="G74" s="80"/>
      <c r="H74" s="59"/>
      <c r="I74" s="16">
        <v>37479</v>
      </c>
      <c r="J74" s="16">
        <v>36292</v>
      </c>
      <c r="K74" s="16">
        <v>31758</v>
      </c>
      <c r="L74" s="16">
        <v>36781</v>
      </c>
      <c r="M74" s="48"/>
      <c r="N74" s="49"/>
      <c r="O74" s="50"/>
      <c r="P74" s="50"/>
      <c r="Q74" s="51"/>
    </row>
    <row r="75" spans="3:17" ht="89.25" customHeight="1">
      <c r="C75" s="77" t="s">
        <v>122</v>
      </c>
      <c r="D75" s="85" t="s">
        <v>123</v>
      </c>
      <c r="E75" s="55" t="s">
        <v>30</v>
      </c>
      <c r="F75" s="55" t="s">
        <v>34</v>
      </c>
      <c r="G75" s="79">
        <f t="shared" ref="G75" si="47">I76+J76+K76+L76</f>
        <v>329</v>
      </c>
      <c r="H75" s="58" t="s">
        <v>38</v>
      </c>
      <c r="I75" s="16">
        <v>36</v>
      </c>
      <c r="J75" s="16">
        <v>51</v>
      </c>
      <c r="K75" s="16">
        <v>57</v>
      </c>
      <c r="L75" s="15" t="s">
        <v>26</v>
      </c>
      <c r="M75" s="48">
        <f t="shared" ref="M75" si="48">IFERROR(K75/K76,"ND")</f>
        <v>0.76</v>
      </c>
      <c r="N75" s="49">
        <f t="shared" ref="N75" si="49">IFERROR(((I75+J75+K75)/G75),"ND")</f>
        <v>0.43768996960486323</v>
      </c>
      <c r="O75" s="50" t="s">
        <v>220</v>
      </c>
      <c r="P75" s="50"/>
      <c r="Q75" s="51"/>
    </row>
    <row r="76" spans="3:17" ht="107.25" customHeight="1">
      <c r="C76" s="61"/>
      <c r="D76" s="62"/>
      <c r="E76" s="55"/>
      <c r="F76" s="55"/>
      <c r="G76" s="80"/>
      <c r="H76" s="59"/>
      <c r="I76" s="16">
        <v>90</v>
      </c>
      <c r="J76" s="16">
        <v>90</v>
      </c>
      <c r="K76" s="16">
        <v>75</v>
      </c>
      <c r="L76" s="16">
        <v>74</v>
      </c>
      <c r="M76" s="48"/>
      <c r="N76" s="49"/>
      <c r="O76" s="50"/>
      <c r="P76" s="50"/>
      <c r="Q76" s="51"/>
    </row>
    <row r="77" spans="3:17" ht="41.25" customHeight="1">
      <c r="C77" s="52" t="s">
        <v>125</v>
      </c>
      <c r="D77" s="50" t="s">
        <v>126</v>
      </c>
      <c r="E77" s="55" t="s">
        <v>30</v>
      </c>
      <c r="F77" s="55" t="s">
        <v>34</v>
      </c>
      <c r="G77" s="79">
        <f t="shared" ref="G77" si="50">I78+J78+K78+L78</f>
        <v>5627</v>
      </c>
      <c r="H77" s="58" t="s">
        <v>38</v>
      </c>
      <c r="I77" s="16">
        <v>1275</v>
      </c>
      <c r="J77" s="16">
        <v>1474</v>
      </c>
      <c r="K77" s="16">
        <v>1531</v>
      </c>
      <c r="L77" s="15" t="s">
        <v>26</v>
      </c>
      <c r="M77" s="48">
        <f t="shared" ref="M77" si="51">IFERROR(K77/K78,"ND")</f>
        <v>1.088904694167852</v>
      </c>
      <c r="N77" s="49">
        <f t="shared" ref="N77" si="52">IFERROR(((I77+J77+K77)/G77),"ND")</f>
        <v>0.76061844677448021</v>
      </c>
      <c r="O77" s="50" t="s">
        <v>221</v>
      </c>
      <c r="P77" s="50"/>
      <c r="Q77" s="51"/>
    </row>
    <row r="78" spans="3:17" ht="41.25" customHeight="1">
      <c r="C78" s="53"/>
      <c r="D78" s="54"/>
      <c r="E78" s="55"/>
      <c r="F78" s="55"/>
      <c r="G78" s="80"/>
      <c r="H78" s="59"/>
      <c r="I78" s="16">
        <v>1408</v>
      </c>
      <c r="J78" s="16">
        <v>1406</v>
      </c>
      <c r="K78" s="16">
        <v>1406</v>
      </c>
      <c r="L78" s="16">
        <v>1407</v>
      </c>
      <c r="M78" s="48"/>
      <c r="N78" s="49"/>
      <c r="O78" s="50"/>
      <c r="P78" s="50"/>
      <c r="Q78" s="51"/>
    </row>
    <row r="79" spans="3:17" ht="41.25" customHeight="1">
      <c r="C79" s="77" t="s">
        <v>128</v>
      </c>
      <c r="D79" s="85" t="s">
        <v>129</v>
      </c>
      <c r="E79" s="55" t="s">
        <v>30</v>
      </c>
      <c r="F79" s="55" t="s">
        <v>34</v>
      </c>
      <c r="G79" s="79">
        <f t="shared" ref="G79" si="53">I80+J80+K80+L80</f>
        <v>5600</v>
      </c>
      <c r="H79" s="58" t="s">
        <v>38</v>
      </c>
      <c r="I79" s="16">
        <v>1267</v>
      </c>
      <c r="J79" s="16">
        <v>1468</v>
      </c>
      <c r="K79" s="16">
        <v>1525</v>
      </c>
      <c r="L79" s="15" t="s">
        <v>26</v>
      </c>
      <c r="M79" s="48">
        <f t="shared" ref="M79" si="54">IFERROR(K79/K80,"ND")</f>
        <v>1.0892857142857142</v>
      </c>
      <c r="N79" s="49">
        <f t="shared" ref="N79" si="55">IFERROR(((I79+J79+K79)/G79),"ND")</f>
        <v>0.76071428571428568</v>
      </c>
      <c r="O79" s="50" t="s">
        <v>222</v>
      </c>
      <c r="P79" s="50"/>
      <c r="Q79" s="51"/>
    </row>
    <row r="80" spans="3:17" ht="48" customHeight="1">
      <c r="C80" s="61"/>
      <c r="D80" s="62"/>
      <c r="E80" s="55"/>
      <c r="F80" s="55"/>
      <c r="G80" s="80"/>
      <c r="H80" s="59"/>
      <c r="I80" s="16">
        <v>1400</v>
      </c>
      <c r="J80" s="16">
        <v>1400</v>
      </c>
      <c r="K80" s="16">
        <v>1400</v>
      </c>
      <c r="L80" s="16">
        <v>1400</v>
      </c>
      <c r="M80" s="48"/>
      <c r="N80" s="49"/>
      <c r="O80" s="50"/>
      <c r="P80" s="50"/>
      <c r="Q80" s="51"/>
    </row>
    <row r="81" spans="3:17" ht="41.25" customHeight="1">
      <c r="C81" s="77" t="s">
        <v>131</v>
      </c>
      <c r="D81" s="85" t="s">
        <v>132</v>
      </c>
      <c r="E81" s="55" t="s">
        <v>30</v>
      </c>
      <c r="F81" s="55" t="s">
        <v>34</v>
      </c>
      <c r="G81" s="79">
        <f t="shared" ref="G81" si="56">I82+J82+K82+L82</f>
        <v>27</v>
      </c>
      <c r="H81" s="58" t="s">
        <v>38</v>
      </c>
      <c r="I81" s="16">
        <v>8</v>
      </c>
      <c r="J81" s="16">
        <v>6</v>
      </c>
      <c r="K81" s="16">
        <v>6</v>
      </c>
      <c r="L81" s="15" t="s">
        <v>26</v>
      </c>
      <c r="M81" s="48">
        <f t="shared" ref="M81" si="57">IFERROR(K81/K82,"ND")</f>
        <v>1</v>
      </c>
      <c r="N81" s="49">
        <f t="shared" ref="N81" si="58">IFERROR(((I81+J81+K81)/G81),"ND")</f>
        <v>0.7407407407407407</v>
      </c>
      <c r="O81" s="50" t="s">
        <v>223</v>
      </c>
      <c r="P81" s="50"/>
      <c r="Q81" s="51"/>
    </row>
    <row r="82" spans="3:17" ht="41.25" customHeight="1">
      <c r="C82" s="61"/>
      <c r="D82" s="62"/>
      <c r="E82" s="55"/>
      <c r="F82" s="55"/>
      <c r="G82" s="80"/>
      <c r="H82" s="59"/>
      <c r="I82" s="16">
        <v>8</v>
      </c>
      <c r="J82" s="16">
        <v>6</v>
      </c>
      <c r="K82" s="16">
        <v>6</v>
      </c>
      <c r="L82" s="16">
        <v>7</v>
      </c>
      <c r="M82" s="48"/>
      <c r="N82" s="49"/>
      <c r="O82" s="50"/>
      <c r="P82" s="50"/>
      <c r="Q82" s="51"/>
    </row>
    <row r="83" spans="3:17" ht="48" customHeight="1">
      <c r="C83" s="77" t="s">
        <v>134</v>
      </c>
      <c r="D83" s="85" t="s">
        <v>135</v>
      </c>
      <c r="E83" s="55" t="s">
        <v>136</v>
      </c>
      <c r="F83" s="55" t="s">
        <v>34</v>
      </c>
      <c r="G83" s="79">
        <v>480</v>
      </c>
      <c r="H83" s="58" t="s">
        <v>25</v>
      </c>
      <c r="I83" s="16">
        <v>27</v>
      </c>
      <c r="J83" s="16">
        <v>31</v>
      </c>
      <c r="K83" s="16">
        <v>31</v>
      </c>
      <c r="L83" s="15" t="s">
        <v>26</v>
      </c>
      <c r="M83" s="48">
        <f t="shared" ref="M83" si="59">IFERROR(K83/K84,"ND")</f>
        <v>0.25833333333333336</v>
      </c>
      <c r="N83" s="49">
        <f t="shared" ref="N83" si="60">IFERROR(((I83+J83+K83)/G83),"ND")</f>
        <v>0.18541666666666667</v>
      </c>
      <c r="O83" s="86" t="s">
        <v>181</v>
      </c>
      <c r="P83" s="86"/>
      <c r="Q83" s="87"/>
    </row>
    <row r="84" spans="3:17" ht="45" customHeight="1">
      <c r="C84" s="61"/>
      <c r="D84" s="62"/>
      <c r="E84" s="55"/>
      <c r="F84" s="55"/>
      <c r="G84" s="80"/>
      <c r="H84" s="59"/>
      <c r="I84" s="16">
        <v>120</v>
      </c>
      <c r="J84" s="16">
        <v>120</v>
      </c>
      <c r="K84" s="16">
        <v>120</v>
      </c>
      <c r="L84" s="16">
        <v>120</v>
      </c>
      <c r="M84" s="48"/>
      <c r="N84" s="49"/>
      <c r="O84" s="86"/>
      <c r="P84" s="86"/>
      <c r="Q84" s="87"/>
    </row>
    <row r="85" spans="3:17" ht="51.75" customHeight="1">
      <c r="C85" s="52" t="s">
        <v>138</v>
      </c>
      <c r="D85" s="50" t="s">
        <v>139</v>
      </c>
      <c r="E85" s="55" t="s">
        <v>30</v>
      </c>
      <c r="F85" s="55" t="s">
        <v>34</v>
      </c>
      <c r="G85" s="66">
        <f t="shared" ref="G85" si="61">I86+J86+K86+L86</f>
        <v>6468109767</v>
      </c>
      <c r="H85" s="58" t="s">
        <v>38</v>
      </c>
      <c r="I85" s="4">
        <v>2621912959.5799999</v>
      </c>
      <c r="J85" s="4">
        <v>1694079793.45</v>
      </c>
      <c r="K85" s="4">
        <v>0</v>
      </c>
      <c r="L85" s="4" t="s">
        <v>26</v>
      </c>
      <c r="M85" s="92">
        <f>IFERROR(K85/K86,"ND")</f>
        <v>0</v>
      </c>
      <c r="N85" s="93">
        <f>IFERROR(((I85+J85+K85)/G85),"ND")</f>
        <v>0.66727265128523283</v>
      </c>
      <c r="O85" s="50" t="s">
        <v>224</v>
      </c>
      <c r="P85" s="50"/>
      <c r="Q85" s="51"/>
    </row>
    <row r="86" spans="3:17" ht="82.5" customHeight="1">
      <c r="C86" s="53"/>
      <c r="D86" s="54"/>
      <c r="E86" s="55"/>
      <c r="F86" s="55"/>
      <c r="G86" s="67"/>
      <c r="H86" s="59"/>
      <c r="I86" s="4">
        <v>2295241767.0599999</v>
      </c>
      <c r="J86" s="4">
        <v>1465834849.9300001</v>
      </c>
      <c r="K86" s="4">
        <v>1389209590.3499999</v>
      </c>
      <c r="L86" s="4">
        <v>1317823559.6600001</v>
      </c>
      <c r="M86" s="41"/>
      <c r="N86" s="43"/>
      <c r="O86" s="50"/>
      <c r="P86" s="50"/>
      <c r="Q86" s="51"/>
    </row>
    <row r="87" spans="3:17" ht="56.25" customHeight="1">
      <c r="C87" s="77" t="s">
        <v>141</v>
      </c>
      <c r="D87" s="85" t="s">
        <v>142</v>
      </c>
      <c r="E87" s="55" t="s">
        <v>30</v>
      </c>
      <c r="F87" s="55" t="s">
        <v>34</v>
      </c>
      <c r="G87" s="66">
        <f t="shared" ref="G87" si="62">I88+J88+K88+L88</f>
        <v>971094383.00000012</v>
      </c>
      <c r="H87" s="58" t="s">
        <v>38</v>
      </c>
      <c r="I87" s="4">
        <v>786880223</v>
      </c>
      <c r="J87" s="4">
        <v>100541214</v>
      </c>
      <c r="K87" s="4">
        <v>0</v>
      </c>
      <c r="L87" s="4" t="s">
        <v>26</v>
      </c>
      <c r="M87" s="92">
        <f>IFERROR(K87/K88,"ND")</f>
        <v>0</v>
      </c>
      <c r="N87" s="93">
        <f>IFERROR(((I87+J87+K87)/G87),"ND")</f>
        <v>0.91383644322860824</v>
      </c>
      <c r="O87" s="50" t="s">
        <v>225</v>
      </c>
      <c r="P87" s="50"/>
      <c r="Q87" s="51"/>
    </row>
    <row r="88" spans="3:17" ht="57.75" customHeight="1">
      <c r="C88" s="61"/>
      <c r="D88" s="62"/>
      <c r="E88" s="55"/>
      <c r="F88" s="55"/>
      <c r="G88" s="67"/>
      <c r="H88" s="59"/>
      <c r="I88" s="4">
        <v>690990970.95000005</v>
      </c>
      <c r="J88" s="4">
        <v>102497259.34</v>
      </c>
      <c r="K88" s="4">
        <v>82887535.840000004</v>
      </c>
      <c r="L88" s="4">
        <v>94718616.870000005</v>
      </c>
      <c r="M88" s="41"/>
      <c r="N88" s="43"/>
      <c r="O88" s="50"/>
      <c r="P88" s="50"/>
      <c r="Q88" s="51"/>
    </row>
    <row r="89" spans="3:17" ht="93" customHeight="1">
      <c r="C89" s="77" t="s">
        <v>144</v>
      </c>
      <c r="D89" s="85" t="s">
        <v>145</v>
      </c>
      <c r="E89" s="55" t="s">
        <v>30</v>
      </c>
      <c r="F89" s="55" t="s">
        <v>34</v>
      </c>
      <c r="G89" s="79">
        <f t="shared" ref="G89" si="63">I90+J90+K90+L90</f>
        <v>19074</v>
      </c>
      <c r="H89" s="58" t="s">
        <v>38</v>
      </c>
      <c r="I89" s="16">
        <v>10909</v>
      </c>
      <c r="J89" s="16">
        <v>3835</v>
      </c>
      <c r="K89" s="16">
        <v>1649</v>
      </c>
      <c r="L89" s="15" t="s">
        <v>26</v>
      </c>
      <c r="M89" s="92">
        <f>IFERROR(K89/K90,"ND")</f>
        <v>1.2352059925093632</v>
      </c>
      <c r="N89" s="93">
        <f>IFERROR(((I89+J89+K89)/G89),"ND")</f>
        <v>0.85944217259096156</v>
      </c>
      <c r="O89" s="101" t="s">
        <v>226</v>
      </c>
      <c r="P89" s="101"/>
      <c r="Q89" s="102"/>
    </row>
    <row r="90" spans="3:17" ht="95.25" customHeight="1">
      <c r="C90" s="61"/>
      <c r="D90" s="62"/>
      <c r="E90" s="55"/>
      <c r="F90" s="55"/>
      <c r="G90" s="80"/>
      <c r="H90" s="59"/>
      <c r="I90" s="16">
        <v>10260</v>
      </c>
      <c r="J90" s="16">
        <v>6525</v>
      </c>
      <c r="K90" s="16">
        <v>1335</v>
      </c>
      <c r="L90" s="16">
        <v>954</v>
      </c>
      <c r="M90" s="41"/>
      <c r="N90" s="43"/>
      <c r="O90" s="101"/>
      <c r="P90" s="101"/>
      <c r="Q90" s="102"/>
    </row>
    <row r="91" spans="3:17" ht="80.25" customHeight="1">
      <c r="C91" s="77" t="s">
        <v>147</v>
      </c>
      <c r="D91" s="85" t="s">
        <v>148</v>
      </c>
      <c r="E91" s="55" t="s">
        <v>30</v>
      </c>
      <c r="F91" s="55" t="s">
        <v>34</v>
      </c>
      <c r="G91" s="79">
        <f t="shared" ref="G91" si="64">I92+J92+K92+L92</f>
        <v>4</v>
      </c>
      <c r="H91" s="58" t="s">
        <v>38</v>
      </c>
      <c r="I91" s="16">
        <v>1</v>
      </c>
      <c r="J91" s="16">
        <v>1</v>
      </c>
      <c r="K91" s="16">
        <v>1</v>
      </c>
      <c r="L91" s="15" t="s">
        <v>26</v>
      </c>
      <c r="M91" s="92">
        <f>IFERROR(K91/K92,"ND")</f>
        <v>1</v>
      </c>
      <c r="N91" s="93">
        <f>IFERROR(((I91+J91+K91)/G91),"ND")</f>
        <v>0.75</v>
      </c>
      <c r="O91" s="50" t="s">
        <v>227</v>
      </c>
      <c r="P91" s="50"/>
      <c r="Q91" s="51"/>
    </row>
    <row r="92" spans="3:17" ht="96" customHeight="1" thickBot="1">
      <c r="C92" s="96"/>
      <c r="D92" s="97"/>
      <c r="E92" s="98"/>
      <c r="F92" s="98"/>
      <c r="G92" s="99"/>
      <c r="H92" s="100"/>
      <c r="I92" s="17">
        <v>1</v>
      </c>
      <c r="J92" s="17">
        <v>1</v>
      </c>
      <c r="K92" s="17">
        <v>1</v>
      </c>
      <c r="L92" s="17">
        <v>1</v>
      </c>
      <c r="M92" s="41"/>
      <c r="N92" s="43"/>
      <c r="O92" s="94"/>
      <c r="P92" s="94"/>
      <c r="Q92" s="95"/>
    </row>
    <row r="93" spans="3:17" ht="15.75" customHeight="1">
      <c r="C93" s="10"/>
      <c r="D93" s="10"/>
      <c r="E93" s="10"/>
      <c r="F93" s="10"/>
      <c r="G93" s="10"/>
      <c r="H93" s="10"/>
      <c r="I93" s="18"/>
      <c r="J93" s="10"/>
      <c r="K93" s="10"/>
      <c r="L93" s="10"/>
      <c r="M93" s="19"/>
      <c r="N93" s="19"/>
      <c r="O93" s="10"/>
      <c r="P93" s="10"/>
      <c r="Q93" s="10"/>
    </row>
    <row r="94" spans="3:17">
      <c r="C94" s="10"/>
      <c r="D94" s="10"/>
      <c r="E94" s="10"/>
      <c r="F94" s="10"/>
      <c r="G94" s="10"/>
      <c r="H94" s="10"/>
      <c r="I94" s="18"/>
      <c r="J94" s="10"/>
      <c r="K94" s="10"/>
      <c r="L94" s="10"/>
      <c r="M94" s="10"/>
      <c r="N94" s="10"/>
      <c r="O94" s="10"/>
      <c r="P94" s="10"/>
      <c r="Q94" s="10"/>
    </row>
    <row r="95" spans="3:17" ht="15.75" customHeight="1">
      <c r="C95" s="10"/>
      <c r="D95" s="10"/>
      <c r="E95" s="10"/>
      <c r="F95" s="10"/>
      <c r="G95" s="10"/>
      <c r="H95" s="10"/>
      <c r="I95" s="18"/>
      <c r="J95" s="10"/>
      <c r="K95" s="10"/>
      <c r="L95" s="10"/>
      <c r="M95" s="10"/>
      <c r="N95" s="10"/>
      <c r="O95" s="10"/>
      <c r="P95" s="10"/>
      <c r="Q95" s="10"/>
    </row>
    <row r="96" spans="3:17" ht="15.75" customHeight="1">
      <c r="C96" s="10"/>
      <c r="D96" s="10"/>
      <c r="E96" s="10"/>
      <c r="F96" s="10"/>
      <c r="G96" s="10"/>
      <c r="H96" s="10"/>
      <c r="I96" s="18"/>
      <c r="J96" s="10"/>
      <c r="K96" s="10"/>
      <c r="L96" s="10"/>
      <c r="M96" s="10"/>
      <c r="N96" s="10"/>
      <c r="O96" s="10"/>
      <c r="P96" s="10"/>
      <c r="Q96" s="10"/>
    </row>
    <row r="97" spans="3:17">
      <c r="C97" s="10"/>
      <c r="D97" s="10"/>
      <c r="E97" s="10"/>
      <c r="F97" s="10"/>
      <c r="G97" s="10"/>
      <c r="H97" s="10"/>
      <c r="I97" s="10"/>
      <c r="J97" s="10"/>
      <c r="K97" s="10"/>
      <c r="L97" s="10"/>
      <c r="M97" s="10"/>
      <c r="N97" s="10"/>
      <c r="O97" s="10"/>
      <c r="P97" s="10"/>
      <c r="Q97" s="10"/>
    </row>
    <row r="98" spans="3:17">
      <c r="C98" s="10"/>
      <c r="D98" s="10"/>
      <c r="E98" s="10"/>
      <c r="F98" s="10"/>
      <c r="G98" s="10"/>
      <c r="H98" s="10"/>
      <c r="I98" s="10"/>
      <c r="J98" s="10"/>
      <c r="K98" s="10"/>
      <c r="L98" s="10"/>
      <c r="M98" s="10"/>
      <c r="N98" s="10"/>
      <c r="O98" s="10"/>
      <c r="P98" s="10"/>
      <c r="Q98" s="10"/>
    </row>
    <row r="99" spans="3:17">
      <c r="C99" s="10"/>
      <c r="D99" s="10"/>
      <c r="E99" s="10"/>
      <c r="F99" s="10"/>
      <c r="G99" s="10"/>
      <c r="H99" s="10"/>
      <c r="I99" s="10"/>
      <c r="J99" s="10"/>
      <c r="K99" s="10"/>
      <c r="L99" s="10"/>
      <c r="M99" s="10"/>
      <c r="N99" s="10"/>
      <c r="O99" s="10"/>
      <c r="P99" s="10"/>
      <c r="Q99" s="10"/>
    </row>
    <row r="100" spans="3:17">
      <c r="C100" s="10"/>
      <c r="D100" s="10"/>
      <c r="E100" s="10"/>
      <c r="F100" s="10"/>
      <c r="G100" s="10"/>
      <c r="H100" s="10"/>
      <c r="I100" s="10"/>
      <c r="J100" s="10"/>
      <c r="K100" s="10"/>
      <c r="L100" s="10"/>
      <c r="M100" s="10"/>
      <c r="N100" s="10"/>
      <c r="O100" s="10"/>
      <c r="P100" s="10"/>
      <c r="Q100" s="10"/>
    </row>
    <row r="101" spans="3:17">
      <c r="C101" s="10"/>
      <c r="D101" s="10"/>
      <c r="E101" s="10"/>
      <c r="F101" s="10"/>
      <c r="G101" s="10"/>
      <c r="H101" s="10"/>
      <c r="I101" s="10"/>
      <c r="J101" s="10"/>
      <c r="K101" s="10"/>
      <c r="L101" s="10"/>
      <c r="M101" s="10"/>
      <c r="N101" s="10"/>
      <c r="O101" s="10"/>
      <c r="P101" s="10"/>
      <c r="Q101" s="10"/>
    </row>
    <row r="102" spans="3:17">
      <c r="C102" s="10"/>
      <c r="D102" s="10"/>
      <c r="E102" s="10"/>
      <c r="F102" s="10"/>
      <c r="G102" s="10"/>
      <c r="H102" s="10"/>
      <c r="I102" s="10"/>
      <c r="J102" s="10"/>
      <c r="K102" s="10"/>
      <c r="L102" s="10"/>
      <c r="M102" s="10"/>
      <c r="N102" s="10"/>
      <c r="O102" s="10"/>
      <c r="P102" s="10"/>
      <c r="Q102" s="10"/>
    </row>
    <row r="103" spans="3:17">
      <c r="C103" s="10"/>
      <c r="D103" s="10"/>
      <c r="E103" s="10"/>
      <c r="F103" s="10"/>
      <c r="G103" s="10"/>
      <c r="H103" s="10"/>
      <c r="I103" s="10"/>
      <c r="J103" s="10"/>
      <c r="K103" s="10"/>
      <c r="L103" s="10"/>
      <c r="M103" s="10"/>
      <c r="N103" s="10"/>
      <c r="O103" s="10"/>
      <c r="P103" s="10"/>
      <c r="Q103" s="10"/>
    </row>
    <row r="104" spans="3:17">
      <c r="C104" s="10"/>
      <c r="D104" s="10"/>
      <c r="E104" s="10"/>
      <c r="F104" s="10"/>
      <c r="G104" s="10"/>
      <c r="H104" s="10"/>
      <c r="I104" s="10"/>
      <c r="J104" s="10"/>
      <c r="K104" s="10"/>
      <c r="L104" s="10"/>
      <c r="M104" s="10"/>
      <c r="N104" s="10"/>
      <c r="O104" s="10"/>
      <c r="P104" s="10"/>
      <c r="Q104" s="10"/>
    </row>
    <row r="105" spans="3:17">
      <c r="C105" s="10"/>
      <c r="D105" s="10"/>
      <c r="E105" s="10"/>
      <c r="F105" s="10"/>
      <c r="G105" s="10"/>
      <c r="H105" s="10"/>
      <c r="I105" s="10"/>
      <c r="J105" s="10"/>
      <c r="K105" s="10"/>
      <c r="L105" s="10"/>
      <c r="M105" s="10"/>
      <c r="N105" s="10"/>
      <c r="O105" s="10"/>
      <c r="P105" s="10"/>
      <c r="Q105" s="10"/>
    </row>
    <row r="106" spans="3:17">
      <c r="C106" s="10"/>
      <c r="D106" s="10"/>
      <c r="E106" s="10"/>
      <c r="F106" s="10"/>
      <c r="G106" s="10"/>
      <c r="H106" s="10"/>
      <c r="I106" s="10"/>
      <c r="J106" s="10"/>
      <c r="K106" s="10"/>
      <c r="L106" s="10"/>
      <c r="M106" s="10"/>
      <c r="N106" s="10"/>
      <c r="O106" s="10"/>
      <c r="P106" s="10"/>
      <c r="Q106" s="10"/>
    </row>
    <row r="107" spans="3:17">
      <c r="C107" s="10"/>
      <c r="D107" s="10"/>
      <c r="E107" s="10"/>
      <c r="F107" s="10"/>
      <c r="G107" s="10"/>
      <c r="H107" s="10"/>
      <c r="I107" s="10"/>
      <c r="J107" s="10"/>
      <c r="K107" s="10"/>
      <c r="L107" s="10"/>
      <c r="M107" s="10"/>
      <c r="N107" s="10"/>
      <c r="O107" s="10"/>
      <c r="P107" s="10"/>
      <c r="Q107" s="10"/>
    </row>
  </sheetData>
  <dataConsolidate/>
  <mergeCells count="375">
    <mergeCell ref="O91:Q92"/>
    <mergeCell ref="N89:N90"/>
    <mergeCell ref="O89:Q90"/>
    <mergeCell ref="C91:C92"/>
    <mergeCell ref="D91:D92"/>
    <mergeCell ref="E91:E92"/>
    <mergeCell ref="F91:F92"/>
    <mergeCell ref="G91:G92"/>
    <mergeCell ref="H91:H92"/>
    <mergeCell ref="M91:M92"/>
    <mergeCell ref="N91:N92"/>
    <mergeCell ref="M87:M88"/>
    <mergeCell ref="N87:N88"/>
    <mergeCell ref="O87:Q88"/>
    <mergeCell ref="C89:C90"/>
    <mergeCell ref="D89:D90"/>
    <mergeCell ref="E89:E90"/>
    <mergeCell ref="F89:F90"/>
    <mergeCell ref="G89:G90"/>
    <mergeCell ref="H89:H90"/>
    <mergeCell ref="M89:M90"/>
    <mergeCell ref="C87:C88"/>
    <mergeCell ref="D87:D88"/>
    <mergeCell ref="E87:E88"/>
    <mergeCell ref="F87:F88"/>
    <mergeCell ref="G87:G88"/>
    <mergeCell ref="H87:H88"/>
    <mergeCell ref="C85:C86"/>
    <mergeCell ref="D85:D86"/>
    <mergeCell ref="E85:E86"/>
    <mergeCell ref="F85:F86"/>
    <mergeCell ref="G85:G86"/>
    <mergeCell ref="H85:H86"/>
    <mergeCell ref="M85:M86"/>
    <mergeCell ref="N85:N86"/>
    <mergeCell ref="O85:Q86"/>
    <mergeCell ref="C83:C84"/>
    <mergeCell ref="D83:D84"/>
    <mergeCell ref="E83:E84"/>
    <mergeCell ref="F83:F84"/>
    <mergeCell ref="G83:G84"/>
    <mergeCell ref="H83:H84"/>
    <mergeCell ref="M83:M84"/>
    <mergeCell ref="N83:N84"/>
    <mergeCell ref="O83:Q84"/>
    <mergeCell ref="M79:M80"/>
    <mergeCell ref="N79:N80"/>
    <mergeCell ref="O79:Q80"/>
    <mergeCell ref="C81:C82"/>
    <mergeCell ref="D81:D82"/>
    <mergeCell ref="E81:E82"/>
    <mergeCell ref="F81:F82"/>
    <mergeCell ref="G81:G82"/>
    <mergeCell ref="H81:H82"/>
    <mergeCell ref="M81:M82"/>
    <mergeCell ref="C79:C80"/>
    <mergeCell ref="D79:D80"/>
    <mergeCell ref="E79:E80"/>
    <mergeCell ref="F79:F80"/>
    <mergeCell ref="G79:G80"/>
    <mergeCell ref="H79:H80"/>
    <mergeCell ref="N81:N82"/>
    <mergeCell ref="O81:Q82"/>
    <mergeCell ref="C77:C78"/>
    <mergeCell ref="D77:D78"/>
    <mergeCell ref="E77:E78"/>
    <mergeCell ref="F77:F78"/>
    <mergeCell ref="G77:G78"/>
    <mergeCell ref="H77:H78"/>
    <mergeCell ref="M77:M78"/>
    <mergeCell ref="N77:N78"/>
    <mergeCell ref="O77:Q78"/>
    <mergeCell ref="C75:C76"/>
    <mergeCell ref="D75:D76"/>
    <mergeCell ref="E75:E76"/>
    <mergeCell ref="F75:F76"/>
    <mergeCell ref="G75:G76"/>
    <mergeCell ref="H75:H76"/>
    <mergeCell ref="M75:M76"/>
    <mergeCell ref="N75:N76"/>
    <mergeCell ref="O75:Q76"/>
    <mergeCell ref="M71:M72"/>
    <mergeCell ref="N71:N72"/>
    <mergeCell ref="O71:Q72"/>
    <mergeCell ref="C73:C74"/>
    <mergeCell ref="D73:D74"/>
    <mergeCell ref="E73:E74"/>
    <mergeCell ref="F73:F74"/>
    <mergeCell ref="G73:G74"/>
    <mergeCell ref="H73:H74"/>
    <mergeCell ref="M73:M74"/>
    <mergeCell ref="C71:C72"/>
    <mergeCell ref="D71:D72"/>
    <mergeCell ref="E71:E72"/>
    <mergeCell ref="F71:F72"/>
    <mergeCell ref="G71:G72"/>
    <mergeCell ref="H71:H72"/>
    <mergeCell ref="N73:N74"/>
    <mergeCell ref="O73:Q74"/>
    <mergeCell ref="C69:C70"/>
    <mergeCell ref="D69:D70"/>
    <mergeCell ref="E69:E70"/>
    <mergeCell ref="F69:F70"/>
    <mergeCell ref="G69:G70"/>
    <mergeCell ref="H69:H70"/>
    <mergeCell ref="M69:M70"/>
    <mergeCell ref="N69:N70"/>
    <mergeCell ref="O69:Q70"/>
    <mergeCell ref="C67:C68"/>
    <mergeCell ref="D67:D68"/>
    <mergeCell ref="E67:E68"/>
    <mergeCell ref="F67:F68"/>
    <mergeCell ref="G67:G68"/>
    <mergeCell ref="H67:H68"/>
    <mergeCell ref="M67:M68"/>
    <mergeCell ref="N67:N68"/>
    <mergeCell ref="O67:Q68"/>
    <mergeCell ref="M63:M64"/>
    <mergeCell ref="N63:N64"/>
    <mergeCell ref="O63:Q64"/>
    <mergeCell ref="C65:C66"/>
    <mergeCell ref="D65:D66"/>
    <mergeCell ref="E65:E66"/>
    <mergeCell ref="F65:F66"/>
    <mergeCell ref="G65:G66"/>
    <mergeCell ref="H65:H66"/>
    <mergeCell ref="M65:M66"/>
    <mergeCell ref="C63:C64"/>
    <mergeCell ref="D63:D64"/>
    <mergeCell ref="E63:E64"/>
    <mergeCell ref="F63:F64"/>
    <mergeCell ref="G63:G64"/>
    <mergeCell ref="H63:H64"/>
    <mergeCell ref="N65:N66"/>
    <mergeCell ref="O65:Q66"/>
    <mergeCell ref="C61:C62"/>
    <mergeCell ref="D61:D62"/>
    <mergeCell ref="E61:E62"/>
    <mergeCell ref="F61:F62"/>
    <mergeCell ref="G61:G62"/>
    <mergeCell ref="H61:H62"/>
    <mergeCell ref="M61:M62"/>
    <mergeCell ref="N61:N62"/>
    <mergeCell ref="O61:Q62"/>
    <mergeCell ref="C59:C60"/>
    <mergeCell ref="D59:D60"/>
    <mergeCell ref="E59:E60"/>
    <mergeCell ref="F59:F60"/>
    <mergeCell ref="G59:G60"/>
    <mergeCell ref="H59:H60"/>
    <mergeCell ref="M59:M60"/>
    <mergeCell ref="N59:N60"/>
    <mergeCell ref="O59:Q60"/>
    <mergeCell ref="M55:M56"/>
    <mergeCell ref="N55:N56"/>
    <mergeCell ref="O55:Q56"/>
    <mergeCell ref="C57:C58"/>
    <mergeCell ref="D57:D58"/>
    <mergeCell ref="E57:E58"/>
    <mergeCell ref="F57:F58"/>
    <mergeCell ref="G57:G58"/>
    <mergeCell ref="H57:H58"/>
    <mergeCell ref="M57:M58"/>
    <mergeCell ref="C55:C56"/>
    <mergeCell ref="D55:D56"/>
    <mergeCell ref="E55:E56"/>
    <mergeCell ref="F55:F56"/>
    <mergeCell ref="G55:G56"/>
    <mergeCell ref="H55:H56"/>
    <mergeCell ref="N57:N58"/>
    <mergeCell ref="O57:Q58"/>
    <mergeCell ref="C53:C54"/>
    <mergeCell ref="D53:D54"/>
    <mergeCell ref="E53:E54"/>
    <mergeCell ref="F53:F54"/>
    <mergeCell ref="G53:G54"/>
    <mergeCell ref="H53:H54"/>
    <mergeCell ref="M53:M54"/>
    <mergeCell ref="N53:N54"/>
    <mergeCell ref="O53:Q54"/>
    <mergeCell ref="C51:C52"/>
    <mergeCell ref="D51:D52"/>
    <mergeCell ref="E51:E52"/>
    <mergeCell ref="F51:F52"/>
    <mergeCell ref="G51:G52"/>
    <mergeCell ref="H51:H52"/>
    <mergeCell ref="M51:M52"/>
    <mergeCell ref="N51:N52"/>
    <mergeCell ref="O51:Q52"/>
    <mergeCell ref="M47:M48"/>
    <mergeCell ref="N47:N48"/>
    <mergeCell ref="O47:Q48"/>
    <mergeCell ref="C49:C50"/>
    <mergeCell ref="D49:D50"/>
    <mergeCell ref="E49:E50"/>
    <mergeCell ref="F49:F50"/>
    <mergeCell ref="G49:G50"/>
    <mergeCell ref="H49:H50"/>
    <mergeCell ref="M49:M50"/>
    <mergeCell ref="C47:C48"/>
    <mergeCell ref="D47:D48"/>
    <mergeCell ref="E47:E48"/>
    <mergeCell ref="F47:F48"/>
    <mergeCell ref="G47:G48"/>
    <mergeCell ref="H47:H48"/>
    <mergeCell ref="N49:N50"/>
    <mergeCell ref="O49:Q50"/>
    <mergeCell ref="C45:C46"/>
    <mergeCell ref="D45:D46"/>
    <mergeCell ref="E45:E46"/>
    <mergeCell ref="F45:F46"/>
    <mergeCell ref="G45:G46"/>
    <mergeCell ref="H45:H46"/>
    <mergeCell ref="M45:M46"/>
    <mergeCell ref="N45:N46"/>
    <mergeCell ref="O45:Q46"/>
    <mergeCell ref="C43:C44"/>
    <mergeCell ref="D43:D44"/>
    <mergeCell ref="E43:E44"/>
    <mergeCell ref="F43:F44"/>
    <mergeCell ref="G43:G44"/>
    <mergeCell ref="H43:H44"/>
    <mergeCell ref="M43:M44"/>
    <mergeCell ref="N43:N44"/>
    <mergeCell ref="O43:Q44"/>
    <mergeCell ref="M39:M40"/>
    <mergeCell ref="N39:N40"/>
    <mergeCell ref="O39:Q40"/>
    <mergeCell ref="C41:C42"/>
    <mergeCell ref="D41:D42"/>
    <mergeCell ref="E41:E42"/>
    <mergeCell ref="F41:F42"/>
    <mergeCell ref="G41:G42"/>
    <mergeCell ref="H41:H42"/>
    <mergeCell ref="M41:M42"/>
    <mergeCell ref="C39:C40"/>
    <mergeCell ref="D39:D40"/>
    <mergeCell ref="E39:E40"/>
    <mergeCell ref="F39:F40"/>
    <mergeCell ref="G39:G40"/>
    <mergeCell ref="H39:H40"/>
    <mergeCell ref="N41:N42"/>
    <mergeCell ref="O41:Q42"/>
    <mergeCell ref="C37:C38"/>
    <mergeCell ref="D37:D38"/>
    <mergeCell ref="E37:E38"/>
    <mergeCell ref="F37:F38"/>
    <mergeCell ref="G37:G38"/>
    <mergeCell ref="H37:H38"/>
    <mergeCell ref="M37:M38"/>
    <mergeCell ref="N37:N38"/>
    <mergeCell ref="O37:Q38"/>
    <mergeCell ref="C35:C36"/>
    <mergeCell ref="D35:D36"/>
    <mergeCell ref="E35:E36"/>
    <mergeCell ref="F35:F36"/>
    <mergeCell ref="G35:G36"/>
    <mergeCell ref="H35:H36"/>
    <mergeCell ref="M35:M36"/>
    <mergeCell ref="N35:N36"/>
    <mergeCell ref="O35:Q36"/>
    <mergeCell ref="M31:M32"/>
    <mergeCell ref="N31:N32"/>
    <mergeCell ref="O31:Q32"/>
    <mergeCell ref="C33:C34"/>
    <mergeCell ref="D33:D34"/>
    <mergeCell ref="E33:E34"/>
    <mergeCell ref="F33:F34"/>
    <mergeCell ref="G33:G34"/>
    <mergeCell ref="H33:H34"/>
    <mergeCell ref="M33:M34"/>
    <mergeCell ref="C31:C32"/>
    <mergeCell ref="D31:D32"/>
    <mergeCell ref="E31:E32"/>
    <mergeCell ref="F31:F32"/>
    <mergeCell ref="G31:G32"/>
    <mergeCell ref="H31:H32"/>
    <mergeCell ref="N33:N34"/>
    <mergeCell ref="O33:Q34"/>
    <mergeCell ref="C29:C30"/>
    <mergeCell ref="D29:D30"/>
    <mergeCell ref="E29:E30"/>
    <mergeCell ref="F29:F30"/>
    <mergeCell ref="G29:G30"/>
    <mergeCell ref="H29:H30"/>
    <mergeCell ref="M29:M30"/>
    <mergeCell ref="N29:N30"/>
    <mergeCell ref="O29:Q30"/>
    <mergeCell ref="C27:C28"/>
    <mergeCell ref="D27:D28"/>
    <mergeCell ref="E27:E28"/>
    <mergeCell ref="F27:F28"/>
    <mergeCell ref="G27:G28"/>
    <mergeCell ref="H27:H28"/>
    <mergeCell ref="M27:M28"/>
    <mergeCell ref="N27:N28"/>
    <mergeCell ref="O27:Q28"/>
    <mergeCell ref="M23:M24"/>
    <mergeCell ref="N23:N24"/>
    <mergeCell ref="O23:Q24"/>
    <mergeCell ref="C25:C26"/>
    <mergeCell ref="D25:D26"/>
    <mergeCell ref="E25:E26"/>
    <mergeCell ref="F25:F26"/>
    <mergeCell ref="G25:G26"/>
    <mergeCell ref="H25:H26"/>
    <mergeCell ref="M25:M26"/>
    <mergeCell ref="C23:C24"/>
    <mergeCell ref="D23:D24"/>
    <mergeCell ref="E23:E24"/>
    <mergeCell ref="F23:F24"/>
    <mergeCell ref="G23:G24"/>
    <mergeCell ref="H23:H24"/>
    <mergeCell ref="N25:N26"/>
    <mergeCell ref="O25:Q26"/>
    <mergeCell ref="C21:C22"/>
    <mergeCell ref="D21:D22"/>
    <mergeCell ref="E21:E22"/>
    <mergeCell ref="F21:F22"/>
    <mergeCell ref="G21:G22"/>
    <mergeCell ref="H21:H22"/>
    <mergeCell ref="M21:M22"/>
    <mergeCell ref="N21:N22"/>
    <mergeCell ref="O21:Q22"/>
    <mergeCell ref="C19:C20"/>
    <mergeCell ref="D19:D20"/>
    <mergeCell ref="E19:E20"/>
    <mergeCell ref="F19:F20"/>
    <mergeCell ref="G19:G20"/>
    <mergeCell ref="H19:H20"/>
    <mergeCell ref="M19:M20"/>
    <mergeCell ref="N19:N20"/>
    <mergeCell ref="O19:Q20"/>
    <mergeCell ref="C17:C18"/>
    <mergeCell ref="D17:D18"/>
    <mergeCell ref="E17:E18"/>
    <mergeCell ref="F17:F18"/>
    <mergeCell ref="G17:G18"/>
    <mergeCell ref="H17:H18"/>
    <mergeCell ref="M17:M18"/>
    <mergeCell ref="N17:N18"/>
    <mergeCell ref="O17:Q18"/>
    <mergeCell ref="C15:C16"/>
    <mergeCell ref="D15:D16"/>
    <mergeCell ref="E15:E16"/>
    <mergeCell ref="F15:F16"/>
    <mergeCell ref="G15:G16"/>
    <mergeCell ref="H15:H16"/>
    <mergeCell ref="M15:M16"/>
    <mergeCell ref="N15:N16"/>
    <mergeCell ref="O15:Q16"/>
    <mergeCell ref="C13:C14"/>
    <mergeCell ref="D13:D14"/>
    <mergeCell ref="E13:E14"/>
    <mergeCell ref="F13:F14"/>
    <mergeCell ref="G13:G14"/>
    <mergeCell ref="H13:H14"/>
    <mergeCell ref="M13:M14"/>
    <mergeCell ref="N13:N14"/>
    <mergeCell ref="O13:Q14"/>
    <mergeCell ref="D4:Q4"/>
    <mergeCell ref="D5:Q5"/>
    <mergeCell ref="D6:Q6"/>
    <mergeCell ref="C9:E9"/>
    <mergeCell ref="F9:Q9"/>
    <mergeCell ref="C10:C12"/>
    <mergeCell ref="D10:D12"/>
    <mergeCell ref="E10:E12"/>
    <mergeCell ref="F10:F12"/>
    <mergeCell ref="G10:N10"/>
    <mergeCell ref="O10:Q12"/>
    <mergeCell ref="G11:G12"/>
    <mergeCell ref="H11:H12"/>
    <mergeCell ref="I11:L11"/>
    <mergeCell ref="M11:N11"/>
  </mergeCells>
  <printOptions horizontalCentered="1"/>
  <pageMargins left="0.70866141732283472" right="0.70866141732283472" top="0.74803149606299213" bottom="0.74803149606299213" header="0.31496062992125984" footer="0.31496062992125984"/>
  <pageSetup paperSize="17" scale="46" orientation="landscape" r:id="rId1"/>
  <rowBreaks count="3" manualBreakCount="3">
    <brk id="30" min="2" max="16" man="1"/>
    <brk id="52" min="2" max="16" man="1"/>
    <brk id="74" min="2"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7ED31-60D0-44B6-BB21-5A5EAF5E219C}">
  <dimension ref="C3:R107"/>
  <sheetViews>
    <sheetView tabSelected="1" topLeftCell="J3" zoomScale="85" zoomScaleNormal="85" zoomScaleSheetLayoutView="40" workbookViewId="0">
      <selection activeCell="N15" sqref="N15:N16"/>
    </sheetView>
  </sheetViews>
  <sheetFormatPr defaultColWidth="11" defaultRowHeight="15.6"/>
  <cols>
    <col min="3" max="3" width="35" customWidth="1"/>
    <col min="4" max="4" width="34.5" customWidth="1"/>
    <col min="5" max="5" width="15.125" customWidth="1"/>
    <col min="6" max="6" width="18" customWidth="1"/>
    <col min="7" max="7" width="18.5" customWidth="1"/>
    <col min="8" max="8" width="15.625" customWidth="1"/>
    <col min="9" max="12" width="18.5" bestFit="1" customWidth="1"/>
    <col min="13" max="14" width="24" customWidth="1"/>
    <col min="15" max="16" width="25.25" customWidth="1"/>
    <col min="17" max="17" width="36.125" customWidth="1"/>
  </cols>
  <sheetData>
    <row r="3" spans="3:18">
      <c r="C3" s="6"/>
      <c r="D3" s="7"/>
      <c r="E3" s="7"/>
      <c r="F3" s="7"/>
      <c r="G3" s="7"/>
      <c r="H3" s="7"/>
      <c r="I3" s="7"/>
      <c r="J3" s="7"/>
      <c r="K3" s="7"/>
      <c r="L3" s="7"/>
      <c r="M3" s="7"/>
      <c r="N3" s="7"/>
      <c r="O3" s="7"/>
      <c r="P3" s="7"/>
      <c r="Q3" s="8"/>
    </row>
    <row r="4" spans="3:18" ht="17.45">
      <c r="C4" s="9"/>
      <c r="D4" s="25" t="s">
        <v>0</v>
      </c>
      <c r="E4" s="25"/>
      <c r="F4" s="25"/>
      <c r="G4" s="25"/>
      <c r="H4" s="25"/>
      <c r="I4" s="25"/>
      <c r="J4" s="25"/>
      <c r="K4" s="25"/>
      <c r="L4" s="25"/>
      <c r="M4" s="25"/>
      <c r="N4" s="25"/>
      <c r="O4" s="25"/>
      <c r="P4" s="25"/>
      <c r="Q4" s="26"/>
    </row>
    <row r="5" spans="3:18" ht="17.45">
      <c r="C5" s="9"/>
      <c r="D5" s="25" t="s">
        <v>1</v>
      </c>
      <c r="E5" s="25"/>
      <c r="F5" s="25"/>
      <c r="G5" s="25"/>
      <c r="H5" s="25"/>
      <c r="I5" s="25"/>
      <c r="J5" s="25"/>
      <c r="K5" s="25"/>
      <c r="L5" s="25"/>
      <c r="M5" s="25"/>
      <c r="N5" s="25"/>
      <c r="O5" s="25"/>
      <c r="P5" s="25"/>
      <c r="Q5" s="26"/>
    </row>
    <row r="6" spans="3:18" ht="17.45">
      <c r="C6" s="9"/>
      <c r="D6" s="27" t="s">
        <v>228</v>
      </c>
      <c r="E6" s="27"/>
      <c r="F6" s="27"/>
      <c r="G6" s="27"/>
      <c r="H6" s="27"/>
      <c r="I6" s="27"/>
      <c r="J6" s="27"/>
      <c r="K6" s="27"/>
      <c r="L6" s="27"/>
      <c r="M6" s="27"/>
      <c r="N6" s="27"/>
      <c r="O6" s="27"/>
      <c r="P6" s="27"/>
      <c r="Q6" s="28"/>
      <c r="R6" s="1"/>
    </row>
    <row r="7" spans="3:18">
      <c r="C7" s="9"/>
      <c r="D7" s="10"/>
      <c r="E7" s="10"/>
      <c r="F7" s="10"/>
      <c r="G7" s="10"/>
      <c r="H7" s="10"/>
      <c r="I7" s="10"/>
      <c r="J7" s="10"/>
      <c r="K7" s="10"/>
      <c r="L7" s="10"/>
      <c r="M7" s="10"/>
      <c r="N7" s="10"/>
      <c r="O7" s="10"/>
      <c r="P7" s="10"/>
      <c r="Q7" s="11"/>
    </row>
    <row r="8" spans="3:18" ht="16.149999999999999" thickBot="1">
      <c r="C8" s="9"/>
      <c r="D8" s="10"/>
      <c r="E8" s="10"/>
      <c r="F8" s="10"/>
      <c r="G8" s="10"/>
      <c r="H8" s="10"/>
      <c r="I8" s="10"/>
      <c r="J8" s="10"/>
      <c r="K8" s="10"/>
      <c r="L8" s="10"/>
      <c r="M8" s="10"/>
      <c r="N8" s="10"/>
      <c r="O8" s="10"/>
      <c r="P8" s="10"/>
      <c r="Q8" s="11"/>
    </row>
    <row r="9" spans="3:18" ht="39" customHeight="1" thickBot="1">
      <c r="C9" s="29" t="s">
        <v>3</v>
      </c>
      <c r="D9" s="30"/>
      <c r="E9" s="31"/>
      <c r="F9" s="29" t="s">
        <v>4</v>
      </c>
      <c r="G9" s="30"/>
      <c r="H9" s="30"/>
      <c r="I9" s="30"/>
      <c r="J9" s="30"/>
      <c r="K9" s="30"/>
      <c r="L9" s="30"/>
      <c r="M9" s="30"/>
      <c r="N9" s="30"/>
      <c r="O9" s="30"/>
      <c r="P9" s="30"/>
      <c r="Q9" s="31"/>
      <c r="R9" s="2"/>
    </row>
    <row r="10" spans="3:18" ht="27.95" customHeight="1">
      <c r="C10" s="32" t="s">
        <v>5</v>
      </c>
      <c r="D10" s="34" t="s">
        <v>6</v>
      </c>
      <c r="E10" s="34" t="s">
        <v>7</v>
      </c>
      <c r="F10" s="34" t="s">
        <v>8</v>
      </c>
      <c r="G10" s="36" t="s">
        <v>9</v>
      </c>
      <c r="H10" s="36"/>
      <c r="I10" s="36"/>
      <c r="J10" s="36"/>
      <c r="K10" s="36"/>
      <c r="L10" s="36"/>
      <c r="M10" s="36"/>
      <c r="N10" s="36"/>
      <c r="O10" s="36" t="s">
        <v>10</v>
      </c>
      <c r="P10" s="36"/>
      <c r="Q10" s="37"/>
    </row>
    <row r="11" spans="3:18" ht="38.25" customHeight="1">
      <c r="C11" s="33"/>
      <c r="D11" s="35"/>
      <c r="E11" s="35"/>
      <c r="F11" s="35"/>
      <c r="G11" s="35" t="s">
        <v>11</v>
      </c>
      <c r="H11" s="35" t="s">
        <v>12</v>
      </c>
      <c r="I11" s="38" t="s">
        <v>13</v>
      </c>
      <c r="J11" s="38"/>
      <c r="K11" s="38"/>
      <c r="L11" s="38"/>
      <c r="M11" s="38" t="s">
        <v>14</v>
      </c>
      <c r="N11" s="38"/>
      <c r="O11" s="38"/>
      <c r="P11" s="38"/>
      <c r="Q11" s="39"/>
    </row>
    <row r="12" spans="3:18" ht="36" customHeight="1">
      <c r="C12" s="33"/>
      <c r="D12" s="35"/>
      <c r="E12" s="35"/>
      <c r="F12" s="35"/>
      <c r="G12" s="35"/>
      <c r="H12" s="35"/>
      <c r="I12" s="3" t="s">
        <v>15</v>
      </c>
      <c r="J12" s="3" t="s">
        <v>16</v>
      </c>
      <c r="K12" s="3" t="s">
        <v>17</v>
      </c>
      <c r="L12" s="3" t="s">
        <v>18</v>
      </c>
      <c r="M12" s="3" t="s">
        <v>19</v>
      </c>
      <c r="N12" s="3" t="s">
        <v>20</v>
      </c>
      <c r="O12" s="38"/>
      <c r="P12" s="38"/>
      <c r="Q12" s="39"/>
    </row>
    <row r="13" spans="3:18" ht="78.75" customHeight="1">
      <c r="C13" s="68" t="s">
        <v>21</v>
      </c>
      <c r="D13" s="69" t="s">
        <v>22</v>
      </c>
      <c r="E13" s="71" t="s">
        <v>23</v>
      </c>
      <c r="F13" s="73" t="s">
        <v>24</v>
      </c>
      <c r="G13" s="112">
        <v>0.9</v>
      </c>
      <c r="H13" s="114" t="s">
        <v>25</v>
      </c>
      <c r="I13" s="23">
        <v>0.88700000000000001</v>
      </c>
      <c r="J13" s="23">
        <v>0.90800000000000003</v>
      </c>
      <c r="K13" s="23">
        <v>0.90800000000000003</v>
      </c>
      <c r="L13" s="23">
        <v>0.90800000000000003</v>
      </c>
      <c r="M13" s="116">
        <f>IFERROR(K13/K14,"ND")</f>
        <v>1.0088888888888889</v>
      </c>
      <c r="N13" s="118">
        <f>IFERROR(((I13+J13+K13+L13)/(I14+J14+K14+L14)),"ND")</f>
        <v>1.0030555555555554</v>
      </c>
      <c r="O13" s="120" t="s">
        <v>187</v>
      </c>
      <c r="P13" s="120"/>
      <c r="Q13" s="121"/>
    </row>
    <row r="14" spans="3:18" ht="73.5" customHeight="1">
      <c r="C14" s="60"/>
      <c r="D14" s="70"/>
      <c r="E14" s="72"/>
      <c r="F14" s="74"/>
      <c r="G14" s="113"/>
      <c r="H14" s="115"/>
      <c r="I14" s="24">
        <v>0.9</v>
      </c>
      <c r="J14" s="24">
        <v>0.9</v>
      </c>
      <c r="K14" s="24">
        <v>0.9</v>
      </c>
      <c r="L14" s="24">
        <v>0.9</v>
      </c>
      <c r="M14" s="117"/>
      <c r="N14" s="119"/>
      <c r="O14" s="122"/>
      <c r="P14" s="122"/>
      <c r="Q14" s="123"/>
    </row>
    <row r="15" spans="3:18" ht="68.25" customHeight="1">
      <c r="C15" s="107" t="s">
        <v>28</v>
      </c>
      <c r="D15" s="62" t="s">
        <v>29</v>
      </c>
      <c r="E15" s="64" t="s">
        <v>30</v>
      </c>
      <c r="F15" s="59" t="s">
        <v>24</v>
      </c>
      <c r="G15" s="66">
        <f>L16</f>
        <v>6468109767</v>
      </c>
      <c r="H15" s="58" t="s">
        <v>25</v>
      </c>
      <c r="I15" s="21" t="s">
        <v>26</v>
      </c>
      <c r="J15" s="21" t="s">
        <v>26</v>
      </c>
      <c r="K15" s="21" t="s">
        <v>26</v>
      </c>
      <c r="L15" s="22">
        <v>7205509957.7799997</v>
      </c>
      <c r="M15" s="48">
        <f>IFERROR(L15/L16,"ND")</f>
        <v>1.1140055158838185</v>
      </c>
      <c r="N15" s="49">
        <f>IFERROR(((L15)/G15),"ND")</f>
        <v>1.1140055158838185</v>
      </c>
      <c r="O15" s="50" t="s">
        <v>229</v>
      </c>
      <c r="P15" s="50"/>
      <c r="Q15" s="51"/>
    </row>
    <row r="16" spans="3:18" ht="78" customHeight="1">
      <c r="C16" s="61"/>
      <c r="D16" s="63"/>
      <c r="E16" s="55"/>
      <c r="F16" s="65"/>
      <c r="G16" s="67"/>
      <c r="H16" s="59"/>
      <c r="I16" s="20" t="s">
        <v>26</v>
      </c>
      <c r="J16" s="20" t="s">
        <v>26</v>
      </c>
      <c r="K16" s="20" t="s">
        <v>26</v>
      </c>
      <c r="L16" s="22">
        <v>6468109767</v>
      </c>
      <c r="M16" s="48"/>
      <c r="N16" s="49"/>
      <c r="O16" s="50"/>
      <c r="P16" s="50"/>
      <c r="Q16" s="51"/>
    </row>
    <row r="17" spans="3:17" ht="50.25" customHeight="1">
      <c r="C17" s="52" t="s">
        <v>32</v>
      </c>
      <c r="D17" s="54" t="s">
        <v>33</v>
      </c>
      <c r="E17" s="55" t="s">
        <v>30</v>
      </c>
      <c r="F17" s="55" t="s">
        <v>34</v>
      </c>
      <c r="G17" s="56">
        <f>L18</f>
        <v>0.05</v>
      </c>
      <c r="H17" s="58" t="s">
        <v>25</v>
      </c>
      <c r="I17" s="15" t="s">
        <v>26</v>
      </c>
      <c r="J17" s="15" t="s">
        <v>26</v>
      </c>
      <c r="K17" s="15" t="s">
        <v>26</v>
      </c>
      <c r="L17" s="5">
        <v>0</v>
      </c>
      <c r="M17" s="48">
        <f>IFERROR(L17/L18,"ND")</f>
        <v>0</v>
      </c>
      <c r="N17" s="49">
        <f>IFERROR(((L17)/G17),"ND")</f>
        <v>0</v>
      </c>
      <c r="O17" s="50" t="s">
        <v>230</v>
      </c>
      <c r="P17" s="50"/>
      <c r="Q17" s="51"/>
    </row>
    <row r="18" spans="3:17" ht="45" customHeight="1">
      <c r="C18" s="53"/>
      <c r="D18" s="54"/>
      <c r="E18" s="55"/>
      <c r="F18" s="55"/>
      <c r="G18" s="57"/>
      <c r="H18" s="59"/>
      <c r="I18" s="15" t="s">
        <v>26</v>
      </c>
      <c r="J18" s="15" t="s">
        <v>26</v>
      </c>
      <c r="K18" s="15" t="s">
        <v>26</v>
      </c>
      <c r="L18" s="5">
        <v>0.05</v>
      </c>
      <c r="M18" s="48"/>
      <c r="N18" s="49"/>
      <c r="O18" s="50"/>
      <c r="P18" s="50"/>
      <c r="Q18" s="51"/>
    </row>
    <row r="19" spans="3:17" ht="65.25" customHeight="1">
      <c r="C19" s="77" t="s">
        <v>36</v>
      </c>
      <c r="D19" s="78" t="s">
        <v>37</v>
      </c>
      <c r="E19" s="55" t="s">
        <v>30</v>
      </c>
      <c r="F19" s="55" t="s">
        <v>34</v>
      </c>
      <c r="G19" s="79">
        <f t="shared" ref="G19" si="0">I20+J20+K20+L20</f>
        <v>48</v>
      </c>
      <c r="H19" s="58" t="s">
        <v>38</v>
      </c>
      <c r="I19" s="16">
        <v>12</v>
      </c>
      <c r="J19" s="16">
        <v>12</v>
      </c>
      <c r="K19" s="16">
        <v>12</v>
      </c>
      <c r="L19" s="16">
        <v>12</v>
      </c>
      <c r="M19" s="48">
        <f>IFERROR(L19/L20,"ND")</f>
        <v>1</v>
      </c>
      <c r="N19" s="49">
        <f>IFERROR(((I19+J19+K19+L19)/G19),"ND")</f>
        <v>1</v>
      </c>
      <c r="O19" s="83" t="s">
        <v>231</v>
      </c>
      <c r="P19" s="83"/>
      <c r="Q19" s="84"/>
    </row>
    <row r="20" spans="3:17" ht="49.5" customHeight="1">
      <c r="C20" s="61"/>
      <c r="D20" s="62"/>
      <c r="E20" s="55"/>
      <c r="F20" s="55"/>
      <c r="G20" s="80"/>
      <c r="H20" s="59"/>
      <c r="I20" s="16">
        <v>12</v>
      </c>
      <c r="J20" s="16">
        <v>12</v>
      </c>
      <c r="K20" s="16">
        <v>12</v>
      </c>
      <c r="L20" s="16">
        <v>12</v>
      </c>
      <c r="M20" s="48"/>
      <c r="N20" s="49"/>
      <c r="O20" s="83"/>
      <c r="P20" s="83"/>
      <c r="Q20" s="84"/>
    </row>
    <row r="21" spans="3:17" ht="53.25" customHeight="1">
      <c r="C21" s="77" t="s">
        <v>40</v>
      </c>
      <c r="D21" s="78" t="s">
        <v>41</v>
      </c>
      <c r="E21" s="55" t="s">
        <v>30</v>
      </c>
      <c r="F21" s="55" t="s">
        <v>34</v>
      </c>
      <c r="G21" s="79">
        <f t="shared" ref="G21" si="1">I22+J22+K22+L22</f>
        <v>48</v>
      </c>
      <c r="H21" s="58" t="s">
        <v>38</v>
      </c>
      <c r="I21" s="16">
        <v>12</v>
      </c>
      <c r="J21" s="16">
        <v>12</v>
      </c>
      <c r="K21" s="16">
        <v>12</v>
      </c>
      <c r="L21" s="16">
        <v>12</v>
      </c>
      <c r="M21" s="48">
        <f>IFERROR(L21/L22,"ND")</f>
        <v>1</v>
      </c>
      <c r="N21" s="49">
        <f>IFERROR(((I21+J21+K21+L21)/G21),"ND")</f>
        <v>1</v>
      </c>
      <c r="O21" s="83" t="s">
        <v>232</v>
      </c>
      <c r="P21" s="83"/>
      <c r="Q21" s="84"/>
    </row>
    <row r="22" spans="3:17" ht="41.25" customHeight="1">
      <c r="C22" s="61"/>
      <c r="D22" s="62"/>
      <c r="E22" s="55"/>
      <c r="F22" s="55"/>
      <c r="G22" s="80"/>
      <c r="H22" s="59"/>
      <c r="I22" s="16">
        <v>12</v>
      </c>
      <c r="J22" s="16">
        <v>12</v>
      </c>
      <c r="K22" s="16">
        <v>12</v>
      </c>
      <c r="L22" s="16">
        <v>12</v>
      </c>
      <c r="M22" s="48"/>
      <c r="N22" s="49"/>
      <c r="O22" s="83"/>
      <c r="P22" s="83"/>
      <c r="Q22" s="84"/>
    </row>
    <row r="23" spans="3:17" ht="41.25" customHeight="1">
      <c r="C23" s="52" t="s">
        <v>43</v>
      </c>
      <c r="D23" s="54" t="s">
        <v>44</v>
      </c>
      <c r="E23" s="55" t="s">
        <v>30</v>
      </c>
      <c r="F23" s="55" t="s">
        <v>34</v>
      </c>
      <c r="G23" s="79">
        <f t="shared" ref="G23" si="2">I24+J24+K24+L24</f>
        <v>28000</v>
      </c>
      <c r="H23" s="58" t="s">
        <v>38</v>
      </c>
      <c r="I23" s="16">
        <v>6800</v>
      </c>
      <c r="J23" s="16">
        <v>6950</v>
      </c>
      <c r="K23" s="16">
        <v>6980</v>
      </c>
      <c r="L23" s="16">
        <v>6995</v>
      </c>
      <c r="M23" s="48">
        <f t="shared" ref="M23" si="3">IFERROR(L23/L24,"ND")</f>
        <v>0.99928571428571433</v>
      </c>
      <c r="N23" s="49">
        <f t="shared" ref="N23" si="4">IFERROR(((I23+J23+K23+L23)/G23),"ND")</f>
        <v>0.99017857142857146</v>
      </c>
      <c r="O23" s="50" t="s">
        <v>233</v>
      </c>
      <c r="P23" s="50"/>
      <c r="Q23" s="51"/>
    </row>
    <row r="24" spans="3:17" ht="41.25" customHeight="1">
      <c r="C24" s="53"/>
      <c r="D24" s="54"/>
      <c r="E24" s="55"/>
      <c r="F24" s="55"/>
      <c r="G24" s="80"/>
      <c r="H24" s="59"/>
      <c r="I24" s="16">
        <v>7000</v>
      </c>
      <c r="J24" s="16">
        <v>7000</v>
      </c>
      <c r="K24" s="16">
        <v>7000</v>
      </c>
      <c r="L24" s="16">
        <v>7000</v>
      </c>
      <c r="M24" s="48"/>
      <c r="N24" s="49"/>
      <c r="O24" s="50"/>
      <c r="P24" s="50"/>
      <c r="Q24" s="51"/>
    </row>
    <row r="25" spans="3:17" ht="55.5" customHeight="1">
      <c r="C25" s="77" t="s">
        <v>46</v>
      </c>
      <c r="D25" s="78" t="s">
        <v>47</v>
      </c>
      <c r="E25" s="55" t="s">
        <v>30</v>
      </c>
      <c r="F25" s="55" t="s">
        <v>34</v>
      </c>
      <c r="G25" s="79">
        <f t="shared" ref="G25" si="5">I26+J26+K26+L26</f>
        <v>40000</v>
      </c>
      <c r="H25" s="58" t="s">
        <v>38</v>
      </c>
      <c r="I25" s="16">
        <v>7186</v>
      </c>
      <c r="J25" s="16">
        <v>9200</v>
      </c>
      <c r="K25" s="16">
        <v>9900</v>
      </c>
      <c r="L25" s="16">
        <v>9990</v>
      </c>
      <c r="M25" s="48">
        <f t="shared" ref="M25" si="6">IFERROR(L25/L26,"ND")</f>
        <v>0.999</v>
      </c>
      <c r="N25" s="49">
        <f t="shared" ref="N25" si="7">IFERROR(((I25+J25+K25+L25)/G25),"ND")</f>
        <v>0.90690000000000004</v>
      </c>
      <c r="O25" s="50" t="s">
        <v>234</v>
      </c>
      <c r="P25" s="50"/>
      <c r="Q25" s="51"/>
    </row>
    <row r="26" spans="3:17" ht="48" customHeight="1">
      <c r="C26" s="61"/>
      <c r="D26" s="62"/>
      <c r="E26" s="55"/>
      <c r="F26" s="55"/>
      <c r="G26" s="80"/>
      <c r="H26" s="59"/>
      <c r="I26" s="16">
        <v>10000</v>
      </c>
      <c r="J26" s="16">
        <v>10000</v>
      </c>
      <c r="K26" s="16">
        <v>10000</v>
      </c>
      <c r="L26" s="16">
        <v>10000</v>
      </c>
      <c r="M26" s="48"/>
      <c r="N26" s="49"/>
      <c r="O26" s="50"/>
      <c r="P26" s="50"/>
      <c r="Q26" s="51"/>
    </row>
    <row r="27" spans="3:17" ht="54" customHeight="1">
      <c r="C27" s="77" t="s">
        <v>49</v>
      </c>
      <c r="D27" s="85" t="s">
        <v>50</v>
      </c>
      <c r="E27" s="55" t="s">
        <v>30</v>
      </c>
      <c r="F27" s="55" t="s">
        <v>34</v>
      </c>
      <c r="G27" s="79">
        <f t="shared" ref="G27" si="8">I28+J28+K28+L28</f>
        <v>24000</v>
      </c>
      <c r="H27" s="58" t="s">
        <v>38</v>
      </c>
      <c r="I27" s="16">
        <v>5672</v>
      </c>
      <c r="J27" s="16">
        <v>5800</v>
      </c>
      <c r="K27" s="16">
        <v>5900</v>
      </c>
      <c r="L27" s="16">
        <v>5980</v>
      </c>
      <c r="M27" s="48">
        <f t="shared" ref="M27" si="9">IFERROR(L27/L28,"ND")</f>
        <v>0.9966666666666667</v>
      </c>
      <c r="N27" s="49">
        <f t="shared" ref="N27" si="10">IFERROR(((I27+J27+K27+L27)/G27),"ND")</f>
        <v>0.97299999999999998</v>
      </c>
      <c r="O27" s="50" t="s">
        <v>235</v>
      </c>
      <c r="P27" s="50"/>
      <c r="Q27" s="51"/>
    </row>
    <row r="28" spans="3:17" ht="49.5" customHeight="1">
      <c r="C28" s="61"/>
      <c r="D28" s="62"/>
      <c r="E28" s="55"/>
      <c r="F28" s="55"/>
      <c r="G28" s="80"/>
      <c r="H28" s="59"/>
      <c r="I28" s="16">
        <v>6000</v>
      </c>
      <c r="J28" s="16">
        <v>6000</v>
      </c>
      <c r="K28" s="16">
        <v>6000</v>
      </c>
      <c r="L28" s="16">
        <v>6000</v>
      </c>
      <c r="M28" s="48"/>
      <c r="N28" s="49"/>
      <c r="O28" s="50"/>
      <c r="P28" s="50"/>
      <c r="Q28" s="51"/>
    </row>
    <row r="29" spans="3:17" ht="56.25" customHeight="1">
      <c r="C29" s="52" t="s">
        <v>52</v>
      </c>
      <c r="D29" s="54" t="s">
        <v>53</v>
      </c>
      <c r="E29" s="55" t="s">
        <v>30</v>
      </c>
      <c r="F29" s="55" t="s">
        <v>34</v>
      </c>
      <c r="G29" s="79">
        <f t="shared" ref="G29" si="11">I30+J30+K30+L30</f>
        <v>180</v>
      </c>
      <c r="H29" s="58" t="s">
        <v>38</v>
      </c>
      <c r="I29" s="16">
        <v>48</v>
      </c>
      <c r="J29" s="16">
        <v>45</v>
      </c>
      <c r="K29" s="16">
        <v>45</v>
      </c>
      <c r="L29" s="16">
        <v>45</v>
      </c>
      <c r="M29" s="48">
        <f t="shared" ref="M29" si="12">IFERROR(L29/L30,"ND")</f>
        <v>1</v>
      </c>
      <c r="N29" s="49">
        <f t="shared" ref="N29" si="13">IFERROR(((I29+J29+K29+L29)/G29),"ND")</f>
        <v>1.0166666666666666</v>
      </c>
      <c r="O29" s="101" t="s">
        <v>236</v>
      </c>
      <c r="P29" s="101"/>
      <c r="Q29" s="102"/>
    </row>
    <row r="30" spans="3:17" ht="51" customHeight="1">
      <c r="C30" s="53"/>
      <c r="D30" s="54"/>
      <c r="E30" s="55"/>
      <c r="F30" s="55"/>
      <c r="G30" s="80"/>
      <c r="H30" s="59"/>
      <c r="I30" s="16">
        <v>45</v>
      </c>
      <c r="J30" s="16">
        <v>45</v>
      </c>
      <c r="K30" s="16">
        <v>45</v>
      </c>
      <c r="L30" s="16">
        <v>45</v>
      </c>
      <c r="M30" s="48"/>
      <c r="N30" s="49"/>
      <c r="O30" s="101"/>
      <c r="P30" s="101"/>
      <c r="Q30" s="102"/>
    </row>
    <row r="31" spans="3:17" ht="55.5" customHeight="1">
      <c r="C31" s="77" t="s">
        <v>55</v>
      </c>
      <c r="D31" s="78" t="s">
        <v>56</v>
      </c>
      <c r="E31" s="55" t="s">
        <v>30</v>
      </c>
      <c r="F31" s="55" t="s">
        <v>34</v>
      </c>
      <c r="G31" s="79">
        <f t="shared" ref="G31" si="14">I32+J32+K32+L32</f>
        <v>900</v>
      </c>
      <c r="H31" s="58" t="s">
        <v>38</v>
      </c>
      <c r="I31" s="16">
        <v>257</v>
      </c>
      <c r="J31" s="16">
        <v>223</v>
      </c>
      <c r="K31" s="16">
        <v>321</v>
      </c>
      <c r="L31" s="16">
        <v>303</v>
      </c>
      <c r="M31" s="48">
        <f t="shared" ref="M31" si="15">IFERROR(L31/L32,"ND")</f>
        <v>1.3466666666666667</v>
      </c>
      <c r="N31" s="49">
        <f t="shared" ref="N31" si="16">IFERROR(((I31+J31+K31+L31)/G31),"ND")</f>
        <v>1.2266666666666666</v>
      </c>
      <c r="O31" s="101" t="s">
        <v>237</v>
      </c>
      <c r="P31" s="101"/>
      <c r="Q31" s="102"/>
    </row>
    <row r="32" spans="3:17" ht="41.25" customHeight="1">
      <c r="C32" s="61"/>
      <c r="D32" s="62"/>
      <c r="E32" s="55"/>
      <c r="F32" s="55"/>
      <c r="G32" s="80"/>
      <c r="H32" s="59"/>
      <c r="I32" s="16">
        <v>225</v>
      </c>
      <c r="J32" s="16">
        <v>225</v>
      </c>
      <c r="K32" s="16">
        <v>225</v>
      </c>
      <c r="L32" s="16">
        <v>225</v>
      </c>
      <c r="M32" s="48"/>
      <c r="N32" s="49"/>
      <c r="O32" s="101"/>
      <c r="P32" s="101"/>
      <c r="Q32" s="102"/>
    </row>
    <row r="33" spans="3:17" ht="77.25" customHeight="1">
      <c r="C33" s="77" t="s">
        <v>58</v>
      </c>
      <c r="D33" s="85" t="s">
        <v>59</v>
      </c>
      <c r="E33" s="55" t="s">
        <v>30</v>
      </c>
      <c r="F33" s="55" t="s">
        <v>34</v>
      </c>
      <c r="G33" s="79">
        <f t="shared" ref="G33" si="17">I34+J34+K34+L34</f>
        <v>144</v>
      </c>
      <c r="H33" s="58" t="s">
        <v>38</v>
      </c>
      <c r="I33" s="16">
        <v>55</v>
      </c>
      <c r="J33" s="16">
        <v>50</v>
      </c>
      <c r="K33" s="16">
        <v>86</v>
      </c>
      <c r="L33" s="16">
        <v>69</v>
      </c>
      <c r="M33" s="48">
        <f t="shared" ref="M33" si="18">IFERROR(L33/L34,"ND")</f>
        <v>1.9166666666666667</v>
      </c>
      <c r="N33" s="49">
        <f t="shared" ref="N33" si="19">IFERROR(((I33+J33+K33+L33)/G33),"ND")</f>
        <v>1.8055555555555556</v>
      </c>
      <c r="O33" s="124" t="s">
        <v>238</v>
      </c>
      <c r="P33" s="125"/>
      <c r="Q33" s="126"/>
    </row>
    <row r="34" spans="3:17" ht="66.75" customHeight="1">
      <c r="C34" s="61"/>
      <c r="D34" s="62"/>
      <c r="E34" s="55"/>
      <c r="F34" s="55"/>
      <c r="G34" s="80"/>
      <c r="H34" s="59"/>
      <c r="I34" s="16">
        <v>36</v>
      </c>
      <c r="J34" s="16">
        <v>36</v>
      </c>
      <c r="K34" s="16">
        <v>36</v>
      </c>
      <c r="L34" s="16">
        <v>36</v>
      </c>
      <c r="M34" s="48"/>
      <c r="N34" s="49"/>
      <c r="O34" s="127"/>
      <c r="P34" s="128"/>
      <c r="Q34" s="129"/>
    </row>
    <row r="35" spans="3:17" ht="72.75" customHeight="1">
      <c r="C35" s="52" t="s">
        <v>196</v>
      </c>
      <c r="D35" s="50" t="s">
        <v>62</v>
      </c>
      <c r="E35" s="55" t="s">
        <v>30</v>
      </c>
      <c r="F35" s="55" t="s">
        <v>34</v>
      </c>
      <c r="G35" s="79">
        <f t="shared" ref="G35" si="20">I36+J36+K36+L36</f>
        <v>12</v>
      </c>
      <c r="H35" s="58" t="s">
        <v>38</v>
      </c>
      <c r="I35" s="16">
        <v>3</v>
      </c>
      <c r="J35" s="16">
        <v>3</v>
      </c>
      <c r="K35" s="16">
        <v>3</v>
      </c>
      <c r="L35" s="16">
        <v>3</v>
      </c>
      <c r="M35" s="48">
        <f t="shared" ref="M35" si="21">IFERROR(L35/L36,"ND")</f>
        <v>1</v>
      </c>
      <c r="N35" s="49">
        <f t="shared" ref="N35" si="22">IFERROR(((I35+J35+K35+L35)/G35),"ND")</f>
        <v>1</v>
      </c>
      <c r="O35" s="50" t="s">
        <v>239</v>
      </c>
      <c r="P35" s="50"/>
      <c r="Q35" s="51"/>
    </row>
    <row r="36" spans="3:17" ht="84.75" customHeight="1">
      <c r="C36" s="53"/>
      <c r="D36" s="54"/>
      <c r="E36" s="55"/>
      <c r="F36" s="55"/>
      <c r="G36" s="80"/>
      <c r="H36" s="59"/>
      <c r="I36" s="16">
        <v>3</v>
      </c>
      <c r="J36" s="16">
        <v>3</v>
      </c>
      <c r="K36" s="16">
        <v>3</v>
      </c>
      <c r="L36" s="16">
        <v>3</v>
      </c>
      <c r="M36" s="48"/>
      <c r="N36" s="49"/>
      <c r="O36" s="50"/>
      <c r="P36" s="50"/>
      <c r="Q36" s="51"/>
    </row>
    <row r="37" spans="3:17" ht="63.75" customHeight="1">
      <c r="C37" s="77" t="s">
        <v>64</v>
      </c>
      <c r="D37" s="78" t="s">
        <v>65</v>
      </c>
      <c r="E37" s="55" t="s">
        <v>30</v>
      </c>
      <c r="F37" s="55" t="s">
        <v>34</v>
      </c>
      <c r="G37" s="79">
        <f t="shared" ref="G37" si="23">I38+J38+K38+L38</f>
        <v>108</v>
      </c>
      <c r="H37" s="58" t="s">
        <v>38</v>
      </c>
      <c r="I37" s="16">
        <v>27</v>
      </c>
      <c r="J37" s="16">
        <v>27</v>
      </c>
      <c r="K37" s="16">
        <v>27</v>
      </c>
      <c r="L37" s="16">
        <v>27</v>
      </c>
      <c r="M37" s="48">
        <f t="shared" ref="M37" si="24">IFERROR(L37/L38,"ND")</f>
        <v>1</v>
      </c>
      <c r="N37" s="49">
        <f t="shared" ref="N37" si="25">IFERROR(((I37+J37+K37+L37)/G37),"ND")</f>
        <v>1</v>
      </c>
      <c r="O37" s="50" t="s">
        <v>240</v>
      </c>
      <c r="P37" s="50"/>
      <c r="Q37" s="51"/>
    </row>
    <row r="38" spans="3:17" ht="57" customHeight="1">
      <c r="C38" s="61"/>
      <c r="D38" s="62"/>
      <c r="E38" s="55"/>
      <c r="F38" s="55"/>
      <c r="G38" s="80"/>
      <c r="H38" s="59"/>
      <c r="I38" s="16">
        <v>27</v>
      </c>
      <c r="J38" s="16">
        <v>27</v>
      </c>
      <c r="K38" s="16">
        <v>27</v>
      </c>
      <c r="L38" s="16">
        <v>27</v>
      </c>
      <c r="M38" s="48"/>
      <c r="N38" s="49"/>
      <c r="O38" s="50"/>
      <c r="P38" s="50"/>
      <c r="Q38" s="51"/>
    </row>
    <row r="39" spans="3:17" ht="71.25" customHeight="1">
      <c r="C39" s="77" t="s">
        <v>67</v>
      </c>
      <c r="D39" s="85" t="s">
        <v>68</v>
      </c>
      <c r="E39" s="55" t="s">
        <v>30</v>
      </c>
      <c r="F39" s="55" t="s">
        <v>34</v>
      </c>
      <c r="G39" s="79">
        <f t="shared" ref="G39" si="26">I40+J40+K40+L40</f>
        <v>4</v>
      </c>
      <c r="H39" s="58" t="s">
        <v>38</v>
      </c>
      <c r="I39" s="16">
        <v>1</v>
      </c>
      <c r="J39" s="16">
        <v>1</v>
      </c>
      <c r="K39" s="16">
        <v>1</v>
      </c>
      <c r="L39" s="16">
        <v>1</v>
      </c>
      <c r="M39" s="48">
        <f t="shared" ref="M39" si="27">IFERROR(L39/L40,"ND")</f>
        <v>1</v>
      </c>
      <c r="N39" s="49">
        <f t="shared" ref="N39" si="28">IFERROR(((I39+J39+K39+L39)/G39),"ND")</f>
        <v>1</v>
      </c>
      <c r="O39" s="50" t="s">
        <v>241</v>
      </c>
      <c r="P39" s="50"/>
      <c r="Q39" s="51"/>
    </row>
    <row r="40" spans="3:17" ht="68.25" customHeight="1">
      <c r="C40" s="61"/>
      <c r="D40" s="62"/>
      <c r="E40" s="55"/>
      <c r="F40" s="55"/>
      <c r="G40" s="80"/>
      <c r="H40" s="59"/>
      <c r="I40" s="16">
        <v>1</v>
      </c>
      <c r="J40" s="16">
        <v>1</v>
      </c>
      <c r="K40" s="16">
        <v>1</v>
      </c>
      <c r="L40" s="16">
        <v>1</v>
      </c>
      <c r="M40" s="48"/>
      <c r="N40" s="49"/>
      <c r="O40" s="50"/>
      <c r="P40" s="50"/>
      <c r="Q40" s="51"/>
    </row>
    <row r="41" spans="3:17" ht="81.75" customHeight="1">
      <c r="C41" s="77" t="s">
        <v>70</v>
      </c>
      <c r="D41" s="85" t="s">
        <v>71</v>
      </c>
      <c r="E41" s="55" t="s">
        <v>30</v>
      </c>
      <c r="F41" s="55" t="s">
        <v>34</v>
      </c>
      <c r="G41" s="79">
        <f t="shared" ref="G41" si="29">I42+J42+K42+L42</f>
        <v>12</v>
      </c>
      <c r="H41" s="58" t="s">
        <v>38</v>
      </c>
      <c r="I41" s="16">
        <v>3</v>
      </c>
      <c r="J41" s="16">
        <v>3</v>
      </c>
      <c r="K41" s="16">
        <v>3</v>
      </c>
      <c r="L41" s="16">
        <v>3</v>
      </c>
      <c r="M41" s="48">
        <f t="shared" ref="M41" si="30">IFERROR(L41/L42,"ND")</f>
        <v>1</v>
      </c>
      <c r="N41" s="49">
        <f t="shared" ref="N41" si="31">IFERROR(((I41+J41+K41+L41)/G41),"ND")</f>
        <v>1</v>
      </c>
      <c r="O41" s="50" t="s">
        <v>242</v>
      </c>
      <c r="P41" s="50"/>
      <c r="Q41" s="51"/>
    </row>
    <row r="42" spans="3:17" ht="78" customHeight="1">
      <c r="C42" s="61"/>
      <c r="D42" s="62"/>
      <c r="E42" s="55"/>
      <c r="F42" s="55"/>
      <c r="G42" s="80"/>
      <c r="H42" s="59"/>
      <c r="I42" s="16">
        <v>3</v>
      </c>
      <c r="J42" s="16">
        <v>3</v>
      </c>
      <c r="K42" s="16">
        <v>3</v>
      </c>
      <c r="L42" s="16">
        <v>3</v>
      </c>
      <c r="M42" s="48"/>
      <c r="N42" s="49"/>
      <c r="O42" s="50"/>
      <c r="P42" s="50"/>
      <c r="Q42" s="51"/>
    </row>
    <row r="43" spans="3:17" ht="41.25" customHeight="1">
      <c r="C43" s="52" t="s">
        <v>73</v>
      </c>
      <c r="D43" s="50" t="s">
        <v>74</v>
      </c>
      <c r="E43" s="55" t="s">
        <v>30</v>
      </c>
      <c r="F43" s="55" t="s">
        <v>34</v>
      </c>
      <c r="G43" s="66">
        <f t="shared" ref="G43" si="32">I44+J44+K44+L44</f>
        <v>6468109767</v>
      </c>
      <c r="H43" s="58" t="s">
        <v>38</v>
      </c>
      <c r="I43" s="4">
        <v>1398320160.2</v>
      </c>
      <c r="J43" s="4">
        <v>1568544403</v>
      </c>
      <c r="K43" s="4">
        <v>1675753075</v>
      </c>
      <c r="L43" s="15">
        <v>0</v>
      </c>
      <c r="M43" s="48">
        <f t="shared" ref="M43" si="33">IFERROR(L43/L44,"ND")</f>
        <v>0</v>
      </c>
      <c r="N43" s="49">
        <f t="shared" ref="N43" si="34">IFERROR(((I43+J43+K43+L43)/G43),"ND")</f>
        <v>0.71777038508010838</v>
      </c>
      <c r="O43" s="86" t="s">
        <v>243</v>
      </c>
      <c r="P43" s="86"/>
      <c r="Q43" s="87"/>
    </row>
    <row r="44" spans="3:17" ht="41.25" customHeight="1">
      <c r="C44" s="53"/>
      <c r="D44" s="54"/>
      <c r="E44" s="55"/>
      <c r="F44" s="55"/>
      <c r="G44" s="67"/>
      <c r="H44" s="59"/>
      <c r="I44" s="4">
        <v>1519106495</v>
      </c>
      <c r="J44" s="4">
        <v>1760223568</v>
      </c>
      <c r="K44" s="4">
        <v>1572953939</v>
      </c>
      <c r="L44" s="16">
        <v>1615825765</v>
      </c>
      <c r="M44" s="48"/>
      <c r="N44" s="49"/>
      <c r="O44" s="86"/>
      <c r="P44" s="86"/>
      <c r="Q44" s="87"/>
    </row>
    <row r="45" spans="3:17" ht="41.25" customHeight="1">
      <c r="C45" s="77" t="s">
        <v>202</v>
      </c>
      <c r="D45" s="85" t="s">
        <v>77</v>
      </c>
      <c r="E45" s="55" t="s">
        <v>30</v>
      </c>
      <c r="F45" s="55" t="s">
        <v>34</v>
      </c>
      <c r="G45" s="79">
        <v>2</v>
      </c>
      <c r="H45" s="58" t="s">
        <v>38</v>
      </c>
      <c r="I45" s="15" t="s">
        <v>26</v>
      </c>
      <c r="J45" s="15" t="s">
        <v>26</v>
      </c>
      <c r="K45" s="16">
        <v>1</v>
      </c>
      <c r="L45" s="16">
        <v>1</v>
      </c>
      <c r="M45" s="48">
        <f t="shared" ref="M45" si="35">IFERROR(L45/L46,"ND")</f>
        <v>1</v>
      </c>
      <c r="N45" s="49">
        <f>IFERROR(((K45+L45)/G45),"ND")</f>
        <v>1</v>
      </c>
      <c r="O45" s="50" t="s">
        <v>244</v>
      </c>
      <c r="P45" s="50"/>
      <c r="Q45" s="51"/>
    </row>
    <row r="46" spans="3:17" ht="41.25" customHeight="1">
      <c r="C46" s="61"/>
      <c r="D46" s="62"/>
      <c r="E46" s="55"/>
      <c r="F46" s="55"/>
      <c r="G46" s="80"/>
      <c r="H46" s="59"/>
      <c r="I46" s="15" t="s">
        <v>26</v>
      </c>
      <c r="J46" s="15" t="s">
        <v>26</v>
      </c>
      <c r="K46" s="16">
        <v>1</v>
      </c>
      <c r="L46" s="16">
        <v>1</v>
      </c>
      <c r="M46" s="48"/>
      <c r="N46" s="49"/>
      <c r="O46" s="50"/>
      <c r="P46" s="50"/>
      <c r="Q46" s="51"/>
    </row>
    <row r="47" spans="3:17" ht="41.25" customHeight="1">
      <c r="C47" s="77" t="s">
        <v>204</v>
      </c>
      <c r="D47" s="85" t="s">
        <v>205</v>
      </c>
      <c r="E47" s="55" t="s">
        <v>30</v>
      </c>
      <c r="F47" s="55" t="s">
        <v>34</v>
      </c>
      <c r="G47" s="79">
        <v>22</v>
      </c>
      <c r="H47" s="58" t="s">
        <v>38</v>
      </c>
      <c r="I47" s="15" t="s">
        <v>26</v>
      </c>
      <c r="J47" s="15" t="s">
        <v>81</v>
      </c>
      <c r="K47" s="15" t="s">
        <v>26</v>
      </c>
      <c r="L47" s="16">
        <v>22</v>
      </c>
      <c r="M47" s="48">
        <f t="shared" ref="M47" si="36">IFERROR(L47/L48,"ND")</f>
        <v>1</v>
      </c>
      <c r="N47" s="49">
        <f>IFERROR(((L47)/G47),"ND")</f>
        <v>1</v>
      </c>
      <c r="O47" s="50" t="s">
        <v>245</v>
      </c>
      <c r="P47" s="50"/>
      <c r="Q47" s="51"/>
    </row>
    <row r="48" spans="3:17" ht="41.25" customHeight="1">
      <c r="C48" s="61"/>
      <c r="D48" s="62"/>
      <c r="E48" s="55"/>
      <c r="F48" s="55"/>
      <c r="G48" s="80"/>
      <c r="H48" s="59"/>
      <c r="I48" s="15" t="s">
        <v>26</v>
      </c>
      <c r="J48" s="15" t="s">
        <v>26</v>
      </c>
      <c r="K48" s="15" t="s">
        <v>26</v>
      </c>
      <c r="L48" s="16">
        <v>22</v>
      </c>
      <c r="M48" s="48"/>
      <c r="N48" s="49"/>
      <c r="O48" s="50"/>
      <c r="P48" s="50"/>
      <c r="Q48" s="51"/>
    </row>
    <row r="49" spans="3:17" ht="55.5" customHeight="1">
      <c r="C49" s="77" t="s">
        <v>206</v>
      </c>
      <c r="D49" s="85" t="s">
        <v>84</v>
      </c>
      <c r="E49" s="55" t="s">
        <v>30</v>
      </c>
      <c r="F49" s="55" t="s">
        <v>34</v>
      </c>
      <c r="G49" s="88">
        <f t="shared" ref="G49" si="37">I50+J50+K50+L50</f>
        <v>24</v>
      </c>
      <c r="H49" s="58" t="s">
        <v>38</v>
      </c>
      <c r="I49" s="16">
        <v>6</v>
      </c>
      <c r="J49" s="16">
        <v>6</v>
      </c>
      <c r="K49" s="16">
        <v>6</v>
      </c>
      <c r="L49" s="16">
        <v>6</v>
      </c>
      <c r="M49" s="48">
        <f t="shared" ref="M49" si="38">IFERROR(L49/L50,"ND")</f>
        <v>1</v>
      </c>
      <c r="N49" s="49">
        <f t="shared" ref="N49" si="39">IFERROR(((I49+J49+K49+L49)/G49),"ND")</f>
        <v>1</v>
      </c>
      <c r="O49" s="50" t="s">
        <v>246</v>
      </c>
      <c r="P49" s="50"/>
      <c r="Q49" s="51"/>
    </row>
    <row r="50" spans="3:17" ht="55.5" customHeight="1">
      <c r="C50" s="61"/>
      <c r="D50" s="62"/>
      <c r="E50" s="55"/>
      <c r="F50" s="55"/>
      <c r="G50" s="89"/>
      <c r="H50" s="59"/>
      <c r="I50" s="16">
        <v>6</v>
      </c>
      <c r="J50" s="16">
        <v>6</v>
      </c>
      <c r="K50" s="16">
        <v>6</v>
      </c>
      <c r="L50" s="16">
        <v>6</v>
      </c>
      <c r="M50" s="48"/>
      <c r="N50" s="49"/>
      <c r="O50" s="50"/>
      <c r="P50" s="50"/>
      <c r="Q50" s="51"/>
    </row>
    <row r="51" spans="3:17" ht="63.75" customHeight="1">
      <c r="C51" s="52" t="s">
        <v>86</v>
      </c>
      <c r="D51" s="50" t="s">
        <v>87</v>
      </c>
      <c r="E51" s="55" t="s">
        <v>30</v>
      </c>
      <c r="F51" s="55" t="s">
        <v>34</v>
      </c>
      <c r="G51" s="66">
        <f t="shared" ref="G51" si="40">I52+J52+K52+L52</f>
        <v>174425991.54000002</v>
      </c>
      <c r="H51" s="58" t="s">
        <v>38</v>
      </c>
      <c r="I51" s="4">
        <v>89275783</v>
      </c>
      <c r="J51" s="4">
        <v>30739586</v>
      </c>
      <c r="K51" s="4">
        <v>41529071</v>
      </c>
      <c r="L51" s="4">
        <v>29554115</v>
      </c>
      <c r="M51" s="48">
        <f t="shared" ref="M51" si="41">IFERROR(L51/L52,"ND")</f>
        <v>1.0875576102459896</v>
      </c>
      <c r="N51" s="49">
        <f t="shared" ref="N51" si="42">IFERROR(((I51+J51+K51+L51)/G51),"ND")</f>
        <v>1.0955853156562194</v>
      </c>
      <c r="O51" s="101" t="s">
        <v>247</v>
      </c>
      <c r="P51" s="101"/>
      <c r="Q51" s="102"/>
    </row>
    <row r="52" spans="3:17" ht="71.25" customHeight="1">
      <c r="C52" s="53"/>
      <c r="D52" s="54"/>
      <c r="E52" s="55"/>
      <c r="F52" s="55"/>
      <c r="G52" s="67"/>
      <c r="H52" s="59"/>
      <c r="I52" s="4">
        <v>82410605.170000002</v>
      </c>
      <c r="J52" s="4">
        <v>27485711.390000001</v>
      </c>
      <c r="K52" s="4">
        <v>37354916.859999999</v>
      </c>
      <c r="L52" s="4">
        <v>27174758.120000001</v>
      </c>
      <c r="M52" s="48"/>
      <c r="N52" s="49"/>
      <c r="O52" s="101"/>
      <c r="P52" s="101"/>
      <c r="Q52" s="102"/>
    </row>
    <row r="53" spans="3:17" ht="45.75" customHeight="1">
      <c r="C53" s="77" t="s">
        <v>89</v>
      </c>
      <c r="D53" s="85" t="s">
        <v>90</v>
      </c>
      <c r="E53" s="55" t="s">
        <v>30</v>
      </c>
      <c r="F53" s="55" t="s">
        <v>34</v>
      </c>
      <c r="G53" s="66">
        <f t="shared" ref="G53" si="43">I54+J54+K54+L54</f>
        <v>200850160</v>
      </c>
      <c r="H53" s="58" t="s">
        <v>38</v>
      </c>
      <c r="I53" s="4">
        <v>5743758.8099999996</v>
      </c>
      <c r="J53" s="4">
        <v>43611479.960000001</v>
      </c>
      <c r="K53" s="4">
        <v>54470583.289999999</v>
      </c>
      <c r="L53" s="4">
        <v>0</v>
      </c>
      <c r="M53" s="48">
        <f t="shared" ref="M53" si="44">IFERROR(L53/L54,"ND")</f>
        <v>0</v>
      </c>
      <c r="N53" s="49">
        <f t="shared" ref="N53" si="45">IFERROR(((I53+J53+K53+L53)/G53),"ND")</f>
        <v>0.51693173687290073</v>
      </c>
      <c r="O53" s="101" t="s">
        <v>248</v>
      </c>
      <c r="P53" s="101"/>
      <c r="Q53" s="102"/>
    </row>
    <row r="54" spans="3:17" ht="51.75" customHeight="1">
      <c r="C54" s="61"/>
      <c r="D54" s="62"/>
      <c r="E54" s="55"/>
      <c r="F54" s="55"/>
      <c r="G54" s="67"/>
      <c r="H54" s="59"/>
      <c r="I54" s="4">
        <v>107057227</v>
      </c>
      <c r="J54" s="4">
        <v>32350661</v>
      </c>
      <c r="K54" s="4">
        <v>34482083</v>
      </c>
      <c r="L54" s="4">
        <v>26960189</v>
      </c>
      <c r="M54" s="48"/>
      <c r="N54" s="49"/>
      <c r="O54" s="101"/>
      <c r="P54" s="101"/>
      <c r="Q54" s="102"/>
    </row>
    <row r="55" spans="3:17" ht="41.25" customHeight="1">
      <c r="C55" s="77" t="s">
        <v>92</v>
      </c>
      <c r="D55" s="85" t="s">
        <v>93</v>
      </c>
      <c r="E55" s="55" t="s">
        <v>30</v>
      </c>
      <c r="F55" s="55" t="s">
        <v>34</v>
      </c>
      <c r="G55" s="79">
        <f t="shared" ref="G55" si="46">I56+J56+K56+L56</f>
        <v>28</v>
      </c>
      <c r="H55" s="58" t="s">
        <v>25</v>
      </c>
      <c r="I55" s="16">
        <v>7</v>
      </c>
      <c r="J55" s="16">
        <v>7</v>
      </c>
      <c r="K55" s="16">
        <v>7</v>
      </c>
      <c r="L55" s="16">
        <v>7</v>
      </c>
      <c r="M55" s="48">
        <f t="shared" ref="M55" si="47">IFERROR(L55/L56,"ND")</f>
        <v>1</v>
      </c>
      <c r="N55" s="49">
        <f t="shared" ref="N55" si="48">IFERROR(((I55+J55+K55+L55)/G55),"ND")</f>
        <v>1</v>
      </c>
      <c r="O55" s="101" t="s">
        <v>249</v>
      </c>
      <c r="P55" s="101"/>
      <c r="Q55" s="102"/>
    </row>
    <row r="56" spans="3:17" ht="41.25" customHeight="1">
      <c r="C56" s="61"/>
      <c r="D56" s="62"/>
      <c r="E56" s="55"/>
      <c r="F56" s="55"/>
      <c r="G56" s="80"/>
      <c r="H56" s="59"/>
      <c r="I56" s="16">
        <v>7</v>
      </c>
      <c r="J56" s="16">
        <v>7</v>
      </c>
      <c r="K56" s="16">
        <v>7</v>
      </c>
      <c r="L56" s="16">
        <v>7</v>
      </c>
      <c r="M56" s="48"/>
      <c r="N56" s="49"/>
      <c r="O56" s="101"/>
      <c r="P56" s="101"/>
      <c r="Q56" s="102"/>
    </row>
    <row r="57" spans="3:17" ht="89.25" customHeight="1">
      <c r="C57" s="77" t="s">
        <v>95</v>
      </c>
      <c r="D57" s="85" t="s">
        <v>96</v>
      </c>
      <c r="E57" s="55" t="s">
        <v>30</v>
      </c>
      <c r="F57" s="55" t="s">
        <v>34</v>
      </c>
      <c r="G57" s="79">
        <f t="shared" ref="G57:G59" si="49">I58+J58+K58+L58</f>
        <v>12232</v>
      </c>
      <c r="H57" s="58" t="s">
        <v>38</v>
      </c>
      <c r="I57" s="16">
        <v>1017.9</v>
      </c>
      <c r="J57" s="16">
        <v>2802</v>
      </c>
      <c r="K57" s="16">
        <v>1566.23</v>
      </c>
      <c r="L57" s="16">
        <v>203</v>
      </c>
      <c r="M57" s="48">
        <f t="shared" ref="M57" si="50">IFERROR(L57/L58,"ND")</f>
        <v>0.1106267029972752</v>
      </c>
      <c r="N57" s="49">
        <f t="shared" ref="N57" si="51">IFERROR(((I57+J57+K57+L57)/G57),"ND")</f>
        <v>0.45692691301504251</v>
      </c>
      <c r="O57" s="103" t="s">
        <v>250</v>
      </c>
      <c r="P57" s="103"/>
      <c r="Q57" s="104"/>
    </row>
    <row r="58" spans="3:17" ht="110.25" customHeight="1">
      <c r="C58" s="61"/>
      <c r="D58" s="62"/>
      <c r="E58" s="55"/>
      <c r="F58" s="55"/>
      <c r="G58" s="80"/>
      <c r="H58" s="59"/>
      <c r="I58" s="16">
        <v>1835</v>
      </c>
      <c r="J58" s="16">
        <v>4281</v>
      </c>
      <c r="K58" s="16">
        <v>4281</v>
      </c>
      <c r="L58" s="16">
        <v>1835</v>
      </c>
      <c r="M58" s="48"/>
      <c r="N58" s="49"/>
      <c r="O58" s="103"/>
      <c r="P58" s="103"/>
      <c r="Q58" s="104"/>
    </row>
    <row r="59" spans="3:17" ht="105.75" customHeight="1">
      <c r="C59" s="77" t="s">
        <v>98</v>
      </c>
      <c r="D59" s="85" t="s">
        <v>99</v>
      </c>
      <c r="E59" s="55" t="s">
        <v>30</v>
      </c>
      <c r="F59" s="55" t="s">
        <v>34</v>
      </c>
      <c r="G59" s="79">
        <f t="shared" si="49"/>
        <v>12232</v>
      </c>
      <c r="H59" s="58" t="s">
        <v>38</v>
      </c>
      <c r="I59" s="16">
        <v>1017.9</v>
      </c>
      <c r="J59" s="16">
        <v>2802</v>
      </c>
      <c r="K59" s="16">
        <v>1566.23</v>
      </c>
      <c r="L59" s="16">
        <v>203</v>
      </c>
      <c r="M59" s="48">
        <f>IFERROR(L59/L60,"ND")</f>
        <v>0.1106267029972752</v>
      </c>
      <c r="N59" s="49">
        <f>IFERROR(((I59+J59+K59+L59)/G59),"ND")</f>
        <v>0.45692691301504251</v>
      </c>
      <c r="O59" s="103" t="s">
        <v>251</v>
      </c>
      <c r="P59" s="103"/>
      <c r="Q59" s="104"/>
    </row>
    <row r="60" spans="3:17" ht="107.25" customHeight="1">
      <c r="C60" s="61"/>
      <c r="D60" s="62"/>
      <c r="E60" s="55"/>
      <c r="F60" s="55"/>
      <c r="G60" s="80"/>
      <c r="H60" s="59"/>
      <c r="I60" s="16">
        <v>1835</v>
      </c>
      <c r="J60" s="16">
        <v>4281</v>
      </c>
      <c r="K60" s="16">
        <v>4281</v>
      </c>
      <c r="L60" s="16">
        <v>1835</v>
      </c>
      <c r="M60" s="48"/>
      <c r="N60" s="49"/>
      <c r="O60" s="103"/>
      <c r="P60" s="103"/>
      <c r="Q60" s="104"/>
    </row>
    <row r="61" spans="3:17" ht="70.5" customHeight="1">
      <c r="C61" s="77" t="s">
        <v>101</v>
      </c>
      <c r="D61" s="85" t="s">
        <v>102</v>
      </c>
      <c r="E61" s="55" t="s">
        <v>30</v>
      </c>
      <c r="F61" s="55" t="s">
        <v>34</v>
      </c>
      <c r="G61" s="79">
        <f t="shared" ref="G61" si="52">I62+J62+K62+L62</f>
        <v>2870689.87</v>
      </c>
      <c r="H61" s="58" t="s">
        <v>38</v>
      </c>
      <c r="I61" s="16">
        <v>122060.15</v>
      </c>
      <c r="J61" s="16">
        <v>839545</v>
      </c>
      <c r="K61" s="16">
        <v>833000</v>
      </c>
      <c r="L61" s="16">
        <v>216125</v>
      </c>
      <c r="M61" s="48">
        <f t="shared" ref="M61" si="53">IFERROR(L61/L62,"ND")</f>
        <v>0.20768626070220875</v>
      </c>
      <c r="N61" s="49">
        <f t="shared" ref="N61" si="54">IFERROR(((I61+J61+K61+L61)/G61),"ND")</f>
        <v>0.70043447430982841</v>
      </c>
      <c r="O61" s="103" t="s">
        <v>252</v>
      </c>
      <c r="P61" s="103"/>
      <c r="Q61" s="104"/>
    </row>
    <row r="62" spans="3:17" ht="108.75" customHeight="1">
      <c r="C62" s="61"/>
      <c r="D62" s="62"/>
      <c r="E62" s="55"/>
      <c r="F62" s="55"/>
      <c r="G62" s="80"/>
      <c r="H62" s="59"/>
      <c r="I62" s="16">
        <v>557742</v>
      </c>
      <c r="J62" s="16">
        <v>806270.58</v>
      </c>
      <c r="K62" s="16">
        <v>466045.14</v>
      </c>
      <c r="L62" s="16">
        <v>1040632.15</v>
      </c>
      <c r="M62" s="48"/>
      <c r="N62" s="49"/>
      <c r="O62" s="103"/>
      <c r="P62" s="103"/>
      <c r="Q62" s="104"/>
    </row>
    <row r="63" spans="3:17" ht="73.5" customHeight="1">
      <c r="C63" s="77" t="s">
        <v>104</v>
      </c>
      <c r="D63" s="85" t="s">
        <v>105</v>
      </c>
      <c r="E63" s="55" t="s">
        <v>30</v>
      </c>
      <c r="F63" s="55" t="s">
        <v>34</v>
      </c>
      <c r="G63" s="79">
        <f t="shared" ref="G63" si="55">I64+J64+K64+L64</f>
        <v>9203.9599999999991</v>
      </c>
      <c r="H63" s="58" t="s">
        <v>38</v>
      </c>
      <c r="I63" s="16">
        <v>821.34</v>
      </c>
      <c r="J63" s="16">
        <v>1927.78</v>
      </c>
      <c r="K63" s="16">
        <v>1164.76</v>
      </c>
      <c r="L63" s="16">
        <v>237.22</v>
      </c>
      <c r="M63" s="48">
        <f t="shared" ref="M63" si="56">IFERROR(L63/L64,"ND")</f>
        <v>0.16061260553701159</v>
      </c>
      <c r="N63" s="49">
        <f t="shared" ref="N63" si="57">IFERROR(((I63+J63+K63+L63)/G63),"ND")</f>
        <v>0.45101239031894974</v>
      </c>
      <c r="O63" s="101" t="s">
        <v>253</v>
      </c>
      <c r="P63" s="101"/>
      <c r="Q63" s="102"/>
    </row>
    <row r="64" spans="3:17" ht="154.5" customHeight="1">
      <c r="C64" s="61"/>
      <c r="D64" s="62"/>
      <c r="E64" s="55"/>
      <c r="F64" s="55"/>
      <c r="G64" s="80"/>
      <c r="H64" s="59"/>
      <c r="I64" s="16">
        <v>1412.81</v>
      </c>
      <c r="J64" s="16">
        <v>3125.01</v>
      </c>
      <c r="K64" s="16">
        <v>3189.17</v>
      </c>
      <c r="L64" s="16">
        <v>1476.97</v>
      </c>
      <c r="M64" s="48"/>
      <c r="N64" s="49"/>
      <c r="O64" s="101"/>
      <c r="P64" s="101"/>
      <c r="Q64" s="102"/>
    </row>
    <row r="65" spans="3:17" ht="59.25" customHeight="1">
      <c r="C65" s="52" t="s">
        <v>107</v>
      </c>
      <c r="D65" s="50" t="s">
        <v>108</v>
      </c>
      <c r="E65" s="55" t="s">
        <v>30</v>
      </c>
      <c r="F65" s="55" t="s">
        <v>34</v>
      </c>
      <c r="G65" s="79">
        <f t="shared" ref="G65" si="58">I66+J66+K66+L66</f>
        <v>18900</v>
      </c>
      <c r="H65" s="58" t="s">
        <v>38</v>
      </c>
      <c r="I65" s="16">
        <v>156</v>
      </c>
      <c r="J65" s="16">
        <v>4066</v>
      </c>
      <c r="K65" s="16">
        <v>6946</v>
      </c>
      <c r="L65" s="16">
        <v>1641</v>
      </c>
      <c r="M65" s="48">
        <f t="shared" ref="M65" si="59">IFERROR(L65/L66,"ND")</f>
        <v>0.28941798941798941</v>
      </c>
      <c r="N65" s="49">
        <f t="shared" ref="N65" si="60">IFERROR(((I65+J65+K65+L65)/G65),"ND")</f>
        <v>0.67772486772486773</v>
      </c>
      <c r="O65" s="105" t="s">
        <v>254</v>
      </c>
      <c r="P65" s="105"/>
      <c r="Q65" s="106"/>
    </row>
    <row r="66" spans="3:17" ht="51" customHeight="1">
      <c r="C66" s="53"/>
      <c r="D66" s="54"/>
      <c r="E66" s="55"/>
      <c r="F66" s="55"/>
      <c r="G66" s="80"/>
      <c r="H66" s="59"/>
      <c r="I66" s="16">
        <v>2835</v>
      </c>
      <c r="J66" s="16">
        <v>2835</v>
      </c>
      <c r="K66" s="16">
        <v>7560</v>
      </c>
      <c r="L66" s="16">
        <v>5670</v>
      </c>
      <c r="M66" s="48"/>
      <c r="N66" s="49"/>
      <c r="O66" s="105"/>
      <c r="P66" s="105"/>
      <c r="Q66" s="106"/>
    </row>
    <row r="67" spans="3:17" ht="55.5" customHeight="1">
      <c r="C67" s="77" t="s">
        <v>110</v>
      </c>
      <c r="D67" s="85" t="s">
        <v>111</v>
      </c>
      <c r="E67" s="55" t="s">
        <v>30</v>
      </c>
      <c r="F67" s="55" t="s">
        <v>34</v>
      </c>
      <c r="G67" s="79">
        <f t="shared" ref="G67" si="61">I68+J68+K68+L68</f>
        <v>4815</v>
      </c>
      <c r="H67" s="58" t="s">
        <v>38</v>
      </c>
      <c r="I67" s="16">
        <v>93</v>
      </c>
      <c r="J67" s="16">
        <v>2851</v>
      </c>
      <c r="K67" s="16">
        <v>3473</v>
      </c>
      <c r="L67" s="16">
        <v>547</v>
      </c>
      <c r="M67" s="48">
        <f t="shared" ref="M67" si="62">IFERROR(L67/L68,"ND")</f>
        <v>0.37880886426592797</v>
      </c>
      <c r="N67" s="49">
        <f t="shared" ref="N67" si="63">IFERROR(((I67+J67+K67+L67)/G67),"ND")</f>
        <v>1.4463136033229491</v>
      </c>
      <c r="O67" s="50" t="s">
        <v>255</v>
      </c>
      <c r="P67" s="50"/>
      <c r="Q67" s="51"/>
    </row>
    <row r="68" spans="3:17" ht="54" customHeight="1">
      <c r="C68" s="61"/>
      <c r="D68" s="62"/>
      <c r="E68" s="55"/>
      <c r="F68" s="55"/>
      <c r="G68" s="80"/>
      <c r="H68" s="59"/>
      <c r="I68" s="16">
        <v>722</v>
      </c>
      <c r="J68" s="16">
        <v>723</v>
      </c>
      <c r="K68" s="16">
        <v>1926</v>
      </c>
      <c r="L68" s="16">
        <v>1444</v>
      </c>
      <c r="M68" s="48"/>
      <c r="N68" s="49"/>
      <c r="O68" s="50"/>
      <c r="P68" s="50"/>
      <c r="Q68" s="51"/>
    </row>
    <row r="69" spans="3:17" ht="50.25" customHeight="1">
      <c r="C69" s="77" t="s">
        <v>113</v>
      </c>
      <c r="D69" s="85" t="s">
        <v>114</v>
      </c>
      <c r="E69" s="55" t="s">
        <v>30</v>
      </c>
      <c r="F69" s="55" t="s">
        <v>34</v>
      </c>
      <c r="G69" s="79">
        <f t="shared" ref="G69" si="64">I70+J70+K70+L70</f>
        <v>125</v>
      </c>
      <c r="H69" s="58" t="s">
        <v>38</v>
      </c>
      <c r="I69" s="16">
        <v>27</v>
      </c>
      <c r="J69" s="16">
        <v>25</v>
      </c>
      <c r="K69" s="16">
        <v>33</v>
      </c>
      <c r="L69" s="16">
        <v>23</v>
      </c>
      <c r="M69" s="48">
        <f t="shared" ref="M69" si="65">IFERROR(L69/L70,"ND")</f>
        <v>0.65714285714285714</v>
      </c>
      <c r="N69" s="49">
        <f t="shared" ref="N69" si="66">IFERROR(((I69+J69+K69+L69)/G69),"ND")</f>
        <v>0.86399999999999999</v>
      </c>
      <c r="O69" s="50" t="s">
        <v>256</v>
      </c>
      <c r="P69" s="50"/>
      <c r="Q69" s="51"/>
    </row>
    <row r="70" spans="3:17" ht="48" customHeight="1">
      <c r="C70" s="61"/>
      <c r="D70" s="62"/>
      <c r="E70" s="55"/>
      <c r="F70" s="55"/>
      <c r="G70" s="80"/>
      <c r="H70" s="59"/>
      <c r="I70" s="16">
        <v>28</v>
      </c>
      <c r="J70" s="16">
        <v>28</v>
      </c>
      <c r="K70" s="16">
        <v>34</v>
      </c>
      <c r="L70" s="16">
        <v>35</v>
      </c>
      <c r="M70" s="48"/>
      <c r="N70" s="49"/>
      <c r="O70" s="50"/>
      <c r="P70" s="50"/>
      <c r="Q70" s="51"/>
    </row>
    <row r="71" spans="3:17" ht="105" customHeight="1">
      <c r="C71" s="52" t="s">
        <v>116</v>
      </c>
      <c r="D71" s="50" t="s">
        <v>117</v>
      </c>
      <c r="E71" s="55" t="s">
        <v>30</v>
      </c>
      <c r="F71" s="55" t="s">
        <v>34</v>
      </c>
      <c r="G71" s="79">
        <f t="shared" ref="G71" si="67">I72+J72+K72+L72</f>
        <v>142639</v>
      </c>
      <c r="H71" s="58" t="s">
        <v>38</v>
      </c>
      <c r="I71" s="16">
        <v>35795</v>
      </c>
      <c r="J71" s="16">
        <v>36823</v>
      </c>
      <c r="K71" s="16">
        <v>19613</v>
      </c>
      <c r="L71" s="16">
        <v>20023</v>
      </c>
      <c r="M71" s="48">
        <f>IFERROR(L71/L72,"ND")</f>
        <v>0.54329127662460996</v>
      </c>
      <c r="N71" s="49">
        <f t="shared" ref="N71" si="68">IFERROR(((I71+J71+K71+L71)/G71),"ND")</f>
        <v>0.7869797180294309</v>
      </c>
      <c r="O71" s="50" t="s">
        <v>257</v>
      </c>
      <c r="P71" s="50"/>
      <c r="Q71" s="51"/>
    </row>
    <row r="72" spans="3:17" ht="152.25" customHeight="1">
      <c r="C72" s="53"/>
      <c r="D72" s="54"/>
      <c r="E72" s="55"/>
      <c r="F72" s="55"/>
      <c r="G72" s="80"/>
      <c r="H72" s="59"/>
      <c r="I72" s="16">
        <v>37569</v>
      </c>
      <c r="J72" s="16">
        <v>36382</v>
      </c>
      <c r="K72" s="16">
        <v>31833</v>
      </c>
      <c r="L72" s="16">
        <v>36855</v>
      </c>
      <c r="M72" s="48"/>
      <c r="N72" s="49"/>
      <c r="O72" s="50"/>
      <c r="P72" s="50"/>
      <c r="Q72" s="51"/>
    </row>
    <row r="73" spans="3:17" ht="101.25" customHeight="1">
      <c r="C73" s="77" t="s">
        <v>119</v>
      </c>
      <c r="D73" s="85" t="s">
        <v>120</v>
      </c>
      <c r="E73" s="55" t="s">
        <v>30</v>
      </c>
      <c r="F73" s="55" t="s">
        <v>34</v>
      </c>
      <c r="G73" s="79">
        <f t="shared" ref="G73" si="69">I74+J74+K74+L74</f>
        <v>142310</v>
      </c>
      <c r="H73" s="58" t="s">
        <v>38</v>
      </c>
      <c r="I73" s="16">
        <v>35759</v>
      </c>
      <c r="J73" s="16">
        <v>36772</v>
      </c>
      <c r="K73" s="16">
        <v>19556</v>
      </c>
      <c r="L73" s="16">
        <v>19951</v>
      </c>
      <c r="M73" s="48">
        <f t="shared" ref="M73" si="70">IFERROR(L73/L74,"ND")</f>
        <v>0.54242679644381608</v>
      </c>
      <c r="N73" s="49">
        <f t="shared" ref="N73" si="71">IFERROR(((I73+J73+K73+L73)/G73),"ND")</f>
        <v>0.78728128733047575</v>
      </c>
      <c r="O73" s="50" t="s">
        <v>258</v>
      </c>
      <c r="P73" s="50"/>
      <c r="Q73" s="51"/>
    </row>
    <row r="74" spans="3:17" ht="132.75" customHeight="1">
      <c r="C74" s="61"/>
      <c r="D74" s="62"/>
      <c r="E74" s="55"/>
      <c r="F74" s="55"/>
      <c r="G74" s="80"/>
      <c r="H74" s="59"/>
      <c r="I74" s="16">
        <v>37479</v>
      </c>
      <c r="J74" s="16">
        <v>36292</v>
      </c>
      <c r="K74" s="16">
        <v>31758</v>
      </c>
      <c r="L74" s="16">
        <v>36781</v>
      </c>
      <c r="M74" s="48"/>
      <c r="N74" s="49"/>
      <c r="O74" s="50"/>
      <c r="P74" s="50"/>
      <c r="Q74" s="51"/>
    </row>
    <row r="75" spans="3:17" ht="98.25" customHeight="1">
      <c r="C75" s="77" t="s">
        <v>122</v>
      </c>
      <c r="D75" s="85" t="s">
        <v>123</v>
      </c>
      <c r="E75" s="55" t="s">
        <v>30</v>
      </c>
      <c r="F75" s="55" t="s">
        <v>34</v>
      </c>
      <c r="G75" s="79">
        <f t="shared" ref="G75" si="72">I76+J76+K76+L76</f>
        <v>329</v>
      </c>
      <c r="H75" s="58" t="s">
        <v>38</v>
      </c>
      <c r="I75" s="16">
        <v>36</v>
      </c>
      <c r="J75" s="16">
        <v>51</v>
      </c>
      <c r="K75" s="16">
        <v>58</v>
      </c>
      <c r="L75" s="16">
        <v>72</v>
      </c>
      <c r="M75" s="48">
        <f t="shared" ref="M75" si="73">IFERROR(L75/L76,"ND")</f>
        <v>0.97297297297297303</v>
      </c>
      <c r="N75" s="49">
        <f t="shared" ref="N75" si="74">IFERROR(((I75+J75+K75+L75)/G75),"ND")</f>
        <v>0.65957446808510634</v>
      </c>
      <c r="O75" s="50" t="s">
        <v>259</v>
      </c>
      <c r="P75" s="50"/>
      <c r="Q75" s="51"/>
    </row>
    <row r="76" spans="3:17" ht="107.25" customHeight="1">
      <c r="C76" s="61"/>
      <c r="D76" s="62"/>
      <c r="E76" s="55"/>
      <c r="F76" s="55"/>
      <c r="G76" s="80"/>
      <c r="H76" s="59"/>
      <c r="I76" s="16">
        <v>90</v>
      </c>
      <c r="J76" s="16">
        <v>90</v>
      </c>
      <c r="K76" s="16">
        <v>75</v>
      </c>
      <c r="L76" s="16">
        <v>74</v>
      </c>
      <c r="M76" s="48"/>
      <c r="N76" s="49"/>
      <c r="O76" s="50"/>
      <c r="P76" s="50"/>
      <c r="Q76" s="51"/>
    </row>
    <row r="77" spans="3:17" ht="41.25" customHeight="1">
      <c r="C77" s="52" t="s">
        <v>125</v>
      </c>
      <c r="D77" s="50" t="s">
        <v>126</v>
      </c>
      <c r="E77" s="55" t="s">
        <v>30</v>
      </c>
      <c r="F77" s="55" t="s">
        <v>34</v>
      </c>
      <c r="G77" s="79">
        <f t="shared" ref="G77" si="75">I78+J78+K78+L78</f>
        <v>5627</v>
      </c>
      <c r="H77" s="58" t="s">
        <v>38</v>
      </c>
      <c r="I77" s="16">
        <v>1275</v>
      </c>
      <c r="J77" s="16">
        <v>1474</v>
      </c>
      <c r="K77" s="16">
        <v>1531</v>
      </c>
      <c r="L77" s="16">
        <v>1164</v>
      </c>
      <c r="M77" s="48">
        <f t="shared" ref="M77" si="76">IFERROR(L77/L78,"ND")</f>
        <v>0.8272921108742004</v>
      </c>
      <c r="N77" s="49">
        <f t="shared" ref="N77" si="77">IFERROR(((I77+J77+K77+L77)/G77),"ND")</f>
        <v>0.96747822996267996</v>
      </c>
      <c r="O77" s="50" t="s">
        <v>260</v>
      </c>
      <c r="P77" s="50"/>
      <c r="Q77" s="51"/>
    </row>
    <row r="78" spans="3:17" ht="41.25" customHeight="1">
      <c r="C78" s="53"/>
      <c r="D78" s="54"/>
      <c r="E78" s="55"/>
      <c r="F78" s="55"/>
      <c r="G78" s="80"/>
      <c r="H78" s="59"/>
      <c r="I78" s="16">
        <v>1408</v>
      </c>
      <c r="J78" s="16">
        <v>1406</v>
      </c>
      <c r="K78" s="16">
        <v>1406</v>
      </c>
      <c r="L78" s="16">
        <v>1407</v>
      </c>
      <c r="M78" s="48"/>
      <c r="N78" s="49"/>
      <c r="O78" s="50"/>
      <c r="P78" s="50"/>
      <c r="Q78" s="51"/>
    </row>
    <row r="79" spans="3:17" ht="41.25" customHeight="1">
      <c r="C79" s="77" t="s">
        <v>128</v>
      </c>
      <c r="D79" s="85" t="s">
        <v>129</v>
      </c>
      <c r="E79" s="55" t="s">
        <v>30</v>
      </c>
      <c r="F79" s="55" t="s">
        <v>34</v>
      </c>
      <c r="G79" s="79">
        <f t="shared" ref="G79" si="78">I80+J80+K80+L80</f>
        <v>5600</v>
      </c>
      <c r="H79" s="58" t="s">
        <v>38</v>
      </c>
      <c r="I79" s="16">
        <v>1267</v>
      </c>
      <c r="J79" s="16">
        <v>1468</v>
      </c>
      <c r="K79" s="16">
        <v>1525</v>
      </c>
      <c r="L79" s="16">
        <v>1157</v>
      </c>
      <c r="M79" s="48">
        <f t="shared" ref="M79" si="79">IFERROR(L79/L80,"ND")</f>
        <v>0.8264285714285714</v>
      </c>
      <c r="N79" s="49">
        <f t="shared" ref="N79" si="80">IFERROR(((I79+J79+K79+L79)/G79),"ND")</f>
        <v>0.96732142857142855</v>
      </c>
      <c r="O79" s="50" t="s">
        <v>261</v>
      </c>
      <c r="P79" s="50"/>
      <c r="Q79" s="51"/>
    </row>
    <row r="80" spans="3:17" ht="48" customHeight="1">
      <c r="C80" s="61"/>
      <c r="D80" s="62"/>
      <c r="E80" s="55"/>
      <c r="F80" s="55"/>
      <c r="G80" s="80"/>
      <c r="H80" s="59"/>
      <c r="I80" s="16">
        <v>1400</v>
      </c>
      <c r="J80" s="16">
        <v>1400</v>
      </c>
      <c r="K80" s="16">
        <v>1400</v>
      </c>
      <c r="L80" s="16">
        <v>1400</v>
      </c>
      <c r="M80" s="48"/>
      <c r="N80" s="49"/>
      <c r="O80" s="50"/>
      <c r="P80" s="50"/>
      <c r="Q80" s="51"/>
    </row>
    <row r="81" spans="3:17" ht="41.25" customHeight="1">
      <c r="C81" s="77" t="s">
        <v>131</v>
      </c>
      <c r="D81" s="85" t="s">
        <v>132</v>
      </c>
      <c r="E81" s="55" t="s">
        <v>30</v>
      </c>
      <c r="F81" s="55" t="s">
        <v>34</v>
      </c>
      <c r="G81" s="79">
        <f t="shared" ref="G81" si="81">I82+J82+K82+L82</f>
        <v>27</v>
      </c>
      <c r="H81" s="58" t="s">
        <v>38</v>
      </c>
      <c r="I81" s="16">
        <v>8</v>
      </c>
      <c r="J81" s="16">
        <v>6</v>
      </c>
      <c r="K81" s="16">
        <v>6</v>
      </c>
      <c r="L81" s="16">
        <v>7</v>
      </c>
      <c r="M81" s="48">
        <f t="shared" ref="M81" si="82">IFERROR(L81/L82,"ND")</f>
        <v>1</v>
      </c>
      <c r="N81" s="49">
        <f t="shared" ref="N81" si="83">IFERROR(((I81+J81+K81+L81)/G81),"ND")</f>
        <v>1</v>
      </c>
      <c r="O81" s="50" t="s">
        <v>262</v>
      </c>
      <c r="P81" s="50"/>
      <c r="Q81" s="51"/>
    </row>
    <row r="82" spans="3:17" ht="41.25" customHeight="1">
      <c r="C82" s="61"/>
      <c r="D82" s="62"/>
      <c r="E82" s="55"/>
      <c r="F82" s="55"/>
      <c r="G82" s="80"/>
      <c r="H82" s="59"/>
      <c r="I82" s="16">
        <v>8</v>
      </c>
      <c r="J82" s="16">
        <v>6</v>
      </c>
      <c r="K82" s="16">
        <v>6</v>
      </c>
      <c r="L82" s="16">
        <v>7</v>
      </c>
      <c r="M82" s="48"/>
      <c r="N82" s="49"/>
      <c r="O82" s="50"/>
      <c r="P82" s="50"/>
      <c r="Q82" s="51"/>
    </row>
    <row r="83" spans="3:17" ht="48" customHeight="1">
      <c r="C83" s="77" t="s">
        <v>134</v>
      </c>
      <c r="D83" s="85" t="s">
        <v>135</v>
      </c>
      <c r="E83" s="55" t="s">
        <v>136</v>
      </c>
      <c r="F83" s="55" t="s">
        <v>34</v>
      </c>
      <c r="G83" s="79">
        <v>480</v>
      </c>
      <c r="H83" s="58" t="s">
        <v>25</v>
      </c>
      <c r="I83" s="16">
        <v>27</v>
      </c>
      <c r="J83" s="16">
        <v>31</v>
      </c>
      <c r="K83" s="16">
        <v>31</v>
      </c>
      <c r="L83" s="16">
        <v>35</v>
      </c>
      <c r="M83" s="48">
        <f>IFERROR(L83/L84,"ND")</f>
        <v>0.29166666666666669</v>
      </c>
      <c r="N83" s="49">
        <f>IFERROR(G83/(I83+J83+K83+L83),"ND")</f>
        <v>3.870967741935484</v>
      </c>
      <c r="O83" s="86" t="s">
        <v>263</v>
      </c>
      <c r="P83" s="86"/>
      <c r="Q83" s="87"/>
    </row>
    <row r="84" spans="3:17" ht="45" customHeight="1">
      <c r="C84" s="61"/>
      <c r="D84" s="62"/>
      <c r="E84" s="55"/>
      <c r="F84" s="55"/>
      <c r="G84" s="80"/>
      <c r="H84" s="59"/>
      <c r="I84" s="16">
        <v>120</v>
      </c>
      <c r="J84" s="16">
        <v>120</v>
      </c>
      <c r="K84" s="16">
        <v>120</v>
      </c>
      <c r="L84" s="16">
        <v>120</v>
      </c>
      <c r="M84" s="48"/>
      <c r="N84" s="49"/>
      <c r="O84" s="86"/>
      <c r="P84" s="86"/>
      <c r="Q84" s="87"/>
    </row>
    <row r="85" spans="3:17" ht="81" customHeight="1">
      <c r="C85" s="52" t="s">
        <v>138</v>
      </c>
      <c r="D85" s="50" t="s">
        <v>139</v>
      </c>
      <c r="E85" s="55" t="s">
        <v>30</v>
      </c>
      <c r="F85" s="55" t="s">
        <v>34</v>
      </c>
      <c r="G85" s="66">
        <f t="shared" ref="G85" si="84">I86+J86+K86+L86</f>
        <v>6468109767</v>
      </c>
      <c r="H85" s="58" t="s">
        <v>38</v>
      </c>
      <c r="I85" s="4">
        <v>2621912959.5799999</v>
      </c>
      <c r="J85" s="4">
        <v>1694079793.45</v>
      </c>
      <c r="K85" s="4">
        <v>1508927011.1099999</v>
      </c>
      <c r="L85" s="4">
        <v>1380590193.6400001</v>
      </c>
      <c r="M85" s="48">
        <f t="shared" ref="M85" si="85">IFERROR(L85/L86,"ND")</f>
        <v>1.0476290118809182</v>
      </c>
      <c r="N85" s="49">
        <f t="shared" ref="N85" si="86">IFERROR(((I85+J85+K85+L85)/G85),"ND")</f>
        <v>1.1140055158838185</v>
      </c>
      <c r="O85" s="50" t="s">
        <v>264</v>
      </c>
      <c r="P85" s="50"/>
      <c r="Q85" s="51"/>
    </row>
    <row r="86" spans="3:17" ht="56.25" customHeight="1">
      <c r="C86" s="53"/>
      <c r="D86" s="54"/>
      <c r="E86" s="55"/>
      <c r="F86" s="55"/>
      <c r="G86" s="67"/>
      <c r="H86" s="59"/>
      <c r="I86" s="4">
        <v>2295241767.0599999</v>
      </c>
      <c r="J86" s="4">
        <v>1465834849.9300001</v>
      </c>
      <c r="K86" s="4">
        <v>1389209590.3499999</v>
      </c>
      <c r="L86" s="4">
        <v>1317823559.6600001</v>
      </c>
      <c r="M86" s="48"/>
      <c r="N86" s="49"/>
      <c r="O86" s="50"/>
      <c r="P86" s="50"/>
      <c r="Q86" s="51"/>
    </row>
    <row r="87" spans="3:17" ht="64.5" customHeight="1">
      <c r="C87" s="77" t="s">
        <v>141</v>
      </c>
      <c r="D87" s="85" t="s">
        <v>142</v>
      </c>
      <c r="E87" s="55" t="s">
        <v>30</v>
      </c>
      <c r="F87" s="55" t="s">
        <v>34</v>
      </c>
      <c r="G87" s="66">
        <f t="shared" ref="G87" si="87">I88+J88+K88+L88</f>
        <v>971094383.00000012</v>
      </c>
      <c r="H87" s="58" t="s">
        <v>38</v>
      </c>
      <c r="I87" s="4">
        <v>786880223</v>
      </c>
      <c r="J87" s="4">
        <v>100541214</v>
      </c>
      <c r="K87" s="4">
        <v>85680299</v>
      </c>
      <c r="L87" s="4">
        <v>89055774</v>
      </c>
      <c r="M87" s="48">
        <f t="shared" ref="M87" si="88">IFERROR(L87/L88,"ND")</f>
        <v>0.94021404601196634</v>
      </c>
      <c r="N87" s="49">
        <f t="shared" ref="N87" si="89">IFERROR(((I87+J87+K87+L87)/G87),"ND")</f>
        <v>1.0937737140633836</v>
      </c>
      <c r="O87" s="103" t="s">
        <v>265</v>
      </c>
      <c r="P87" s="103"/>
      <c r="Q87" s="104"/>
    </row>
    <row r="88" spans="3:17" ht="67.5" customHeight="1">
      <c r="C88" s="61"/>
      <c r="D88" s="62"/>
      <c r="E88" s="55"/>
      <c r="F88" s="55"/>
      <c r="G88" s="67"/>
      <c r="H88" s="59"/>
      <c r="I88" s="4">
        <v>690990970.95000005</v>
      </c>
      <c r="J88" s="4">
        <v>102497259.34</v>
      </c>
      <c r="K88" s="4">
        <v>82887535.840000004</v>
      </c>
      <c r="L88" s="4">
        <v>94718616.870000005</v>
      </c>
      <c r="M88" s="48"/>
      <c r="N88" s="49"/>
      <c r="O88" s="103"/>
      <c r="P88" s="103"/>
      <c r="Q88" s="104"/>
    </row>
    <row r="89" spans="3:17" ht="93" customHeight="1">
      <c r="C89" s="77" t="s">
        <v>144</v>
      </c>
      <c r="D89" s="85" t="s">
        <v>145</v>
      </c>
      <c r="E89" s="55" t="s">
        <v>30</v>
      </c>
      <c r="F89" s="55" t="s">
        <v>34</v>
      </c>
      <c r="G89" s="79">
        <f t="shared" ref="G89" si="90">I90+J90+K90+L90</f>
        <v>19074</v>
      </c>
      <c r="H89" s="58" t="s">
        <v>38</v>
      </c>
      <c r="I89" s="16">
        <v>10909</v>
      </c>
      <c r="J89" s="16">
        <v>3835</v>
      </c>
      <c r="K89" s="16">
        <v>1649</v>
      </c>
      <c r="L89" s="16">
        <v>700</v>
      </c>
      <c r="M89" s="48">
        <f t="shared" ref="M89" si="91">IFERROR(L89/L90,"ND")</f>
        <v>0.7337526205450734</v>
      </c>
      <c r="N89" s="49">
        <f t="shared" ref="N89" si="92">IFERROR(((I89+J89+K89+L89)/G89),"ND")</f>
        <v>0.89614134423823</v>
      </c>
      <c r="O89" s="101" t="s">
        <v>226</v>
      </c>
      <c r="P89" s="101"/>
      <c r="Q89" s="102"/>
    </row>
    <row r="90" spans="3:17" ht="95.25" customHeight="1">
      <c r="C90" s="61"/>
      <c r="D90" s="62"/>
      <c r="E90" s="55"/>
      <c r="F90" s="55"/>
      <c r="G90" s="80"/>
      <c r="H90" s="59"/>
      <c r="I90" s="16">
        <v>10260</v>
      </c>
      <c r="J90" s="16">
        <v>6525</v>
      </c>
      <c r="K90" s="16">
        <v>1335</v>
      </c>
      <c r="L90" s="16">
        <v>954</v>
      </c>
      <c r="M90" s="48"/>
      <c r="N90" s="49"/>
      <c r="O90" s="101"/>
      <c r="P90" s="101"/>
      <c r="Q90" s="102"/>
    </row>
    <row r="91" spans="3:17" ht="80.25" customHeight="1">
      <c r="C91" s="77" t="s">
        <v>147</v>
      </c>
      <c r="D91" s="85" t="s">
        <v>148</v>
      </c>
      <c r="E91" s="55" t="s">
        <v>30</v>
      </c>
      <c r="F91" s="55" t="s">
        <v>34</v>
      </c>
      <c r="G91" s="79">
        <f t="shared" ref="G91" si="93">I92+J92+K92+L92</f>
        <v>4</v>
      </c>
      <c r="H91" s="58" t="s">
        <v>38</v>
      </c>
      <c r="I91" s="16">
        <v>1</v>
      </c>
      <c r="J91" s="16">
        <v>1</v>
      </c>
      <c r="K91" s="16">
        <v>1</v>
      </c>
      <c r="L91" s="16">
        <v>1</v>
      </c>
      <c r="M91" s="92">
        <f>IFERROR(L91/L92,"ND")</f>
        <v>1</v>
      </c>
      <c r="N91" s="93">
        <f>IFERROR(((I91+J91+K91+L91)/G91),"ND")</f>
        <v>1</v>
      </c>
      <c r="O91" s="50" t="s">
        <v>266</v>
      </c>
      <c r="P91" s="50"/>
      <c r="Q91" s="51"/>
    </row>
    <row r="92" spans="3:17" ht="96" customHeight="1" thickBot="1">
      <c r="C92" s="96"/>
      <c r="D92" s="97"/>
      <c r="E92" s="98"/>
      <c r="F92" s="98"/>
      <c r="G92" s="99"/>
      <c r="H92" s="100"/>
      <c r="I92" s="17">
        <v>1</v>
      </c>
      <c r="J92" s="17">
        <v>1</v>
      </c>
      <c r="K92" s="17">
        <v>1</v>
      </c>
      <c r="L92" s="17">
        <v>1</v>
      </c>
      <c r="M92" s="41"/>
      <c r="N92" s="43"/>
      <c r="O92" s="94"/>
      <c r="P92" s="94"/>
      <c r="Q92" s="95"/>
    </row>
    <row r="93" spans="3:17" ht="15.75" customHeight="1">
      <c r="C93" s="10"/>
      <c r="D93" s="10"/>
      <c r="E93" s="10"/>
      <c r="F93" s="10"/>
      <c r="G93" s="10"/>
      <c r="H93" s="10"/>
      <c r="I93" s="18"/>
      <c r="J93" s="10"/>
      <c r="K93" s="10"/>
      <c r="L93" s="10"/>
      <c r="M93" s="19"/>
      <c r="N93" s="19"/>
      <c r="O93" s="10"/>
      <c r="P93" s="10"/>
      <c r="Q93" s="10"/>
    </row>
    <row r="94" spans="3:17">
      <c r="C94" s="10"/>
      <c r="D94" s="10"/>
      <c r="E94" s="10"/>
      <c r="F94" s="10"/>
      <c r="G94" s="10"/>
      <c r="H94" s="10"/>
      <c r="I94" s="18"/>
      <c r="J94" s="10"/>
      <c r="K94" s="10"/>
      <c r="L94" s="10"/>
      <c r="M94" s="10"/>
      <c r="N94" s="10"/>
      <c r="O94" s="10"/>
      <c r="P94" s="10"/>
      <c r="Q94" s="10"/>
    </row>
    <row r="95" spans="3:17" ht="15.75" customHeight="1">
      <c r="C95" s="10"/>
      <c r="D95" s="10"/>
      <c r="E95" s="10"/>
      <c r="F95" s="10"/>
      <c r="G95" s="10"/>
      <c r="H95" s="10"/>
      <c r="I95" s="18"/>
      <c r="J95" s="10"/>
      <c r="K95" s="10"/>
      <c r="L95" s="10"/>
      <c r="M95" s="10"/>
      <c r="N95" s="10"/>
      <c r="O95" s="10"/>
      <c r="P95" s="10"/>
      <c r="Q95" s="10"/>
    </row>
    <row r="96" spans="3:17" ht="15.75" customHeight="1">
      <c r="C96" s="10"/>
      <c r="D96" s="10"/>
      <c r="E96" s="10"/>
      <c r="F96" s="10"/>
      <c r="G96" s="10"/>
      <c r="H96" s="10"/>
      <c r="I96" s="18"/>
      <c r="J96" s="10"/>
      <c r="K96" s="10"/>
      <c r="L96" s="10"/>
      <c r="M96" s="10"/>
      <c r="N96" s="10"/>
      <c r="O96" s="10"/>
      <c r="P96" s="10"/>
      <c r="Q96" s="10"/>
    </row>
    <row r="97" spans="3:17">
      <c r="C97" s="10"/>
      <c r="D97" s="10"/>
      <c r="E97" s="10"/>
      <c r="F97" s="10"/>
      <c r="G97" s="10"/>
      <c r="H97" s="10"/>
      <c r="I97" s="10"/>
      <c r="J97" s="10"/>
      <c r="K97" s="10"/>
      <c r="L97" s="10"/>
      <c r="M97" s="10"/>
      <c r="N97" s="10"/>
      <c r="O97" s="10"/>
      <c r="P97" s="10"/>
      <c r="Q97" s="10"/>
    </row>
    <row r="98" spans="3:17">
      <c r="C98" s="10"/>
      <c r="D98" s="10"/>
      <c r="E98" s="10"/>
      <c r="F98" s="10"/>
      <c r="G98" s="10"/>
      <c r="H98" s="10"/>
      <c r="I98" s="10"/>
      <c r="J98" s="10"/>
      <c r="K98" s="10"/>
      <c r="L98" s="10"/>
      <c r="M98" s="10"/>
      <c r="N98" s="10"/>
      <c r="O98" s="10"/>
      <c r="P98" s="10"/>
      <c r="Q98" s="10"/>
    </row>
    <row r="99" spans="3:17">
      <c r="C99" s="10"/>
      <c r="D99" s="10"/>
      <c r="E99" s="10"/>
      <c r="F99" s="10"/>
      <c r="G99" s="10"/>
      <c r="H99" s="10"/>
      <c r="I99" s="10"/>
      <c r="J99" s="10"/>
      <c r="K99" s="10"/>
      <c r="L99" s="10"/>
      <c r="M99" s="10"/>
      <c r="N99" s="10"/>
      <c r="O99" s="10"/>
      <c r="P99" s="10"/>
      <c r="Q99" s="10"/>
    </row>
    <row r="100" spans="3:17">
      <c r="C100" s="10"/>
      <c r="D100" s="10"/>
      <c r="E100" s="10"/>
      <c r="F100" s="10"/>
      <c r="G100" s="10"/>
      <c r="H100" s="10"/>
      <c r="I100" s="10"/>
      <c r="J100" s="10"/>
      <c r="K100" s="10"/>
      <c r="L100" s="10"/>
      <c r="M100" s="10"/>
      <c r="N100" s="10"/>
      <c r="O100" s="10"/>
      <c r="P100" s="10"/>
      <c r="Q100" s="10"/>
    </row>
    <row r="101" spans="3:17">
      <c r="C101" s="10"/>
      <c r="D101" s="10"/>
      <c r="E101" s="10"/>
      <c r="F101" s="10"/>
      <c r="G101" s="10"/>
      <c r="H101" s="10"/>
      <c r="I101" s="10"/>
      <c r="J101" s="10"/>
      <c r="K101" s="10"/>
      <c r="L101" s="10"/>
      <c r="M101" s="10"/>
      <c r="N101" s="10"/>
      <c r="O101" s="10"/>
      <c r="P101" s="10"/>
      <c r="Q101" s="10"/>
    </row>
    <row r="102" spans="3:17">
      <c r="C102" s="10"/>
      <c r="D102" s="10"/>
      <c r="E102" s="10"/>
      <c r="F102" s="10"/>
      <c r="G102" s="10"/>
      <c r="H102" s="10"/>
      <c r="I102" s="10"/>
      <c r="J102" s="10"/>
      <c r="K102" s="10"/>
      <c r="L102" s="10"/>
      <c r="M102" s="10"/>
      <c r="N102" s="10"/>
      <c r="O102" s="10"/>
      <c r="P102" s="10"/>
      <c r="Q102" s="10"/>
    </row>
    <row r="103" spans="3:17">
      <c r="C103" s="10"/>
      <c r="D103" s="10"/>
      <c r="E103" s="10"/>
      <c r="F103" s="10"/>
      <c r="G103" s="10"/>
      <c r="H103" s="10"/>
      <c r="I103" s="10"/>
      <c r="J103" s="10"/>
      <c r="K103" s="10"/>
      <c r="L103" s="10"/>
      <c r="M103" s="10"/>
      <c r="N103" s="10"/>
      <c r="O103" s="10"/>
      <c r="P103" s="10"/>
      <c r="Q103" s="10"/>
    </row>
    <row r="104" spans="3:17">
      <c r="C104" s="10"/>
      <c r="D104" s="10"/>
      <c r="E104" s="10"/>
      <c r="F104" s="10"/>
      <c r="G104" s="10"/>
      <c r="H104" s="10"/>
      <c r="I104" s="10"/>
      <c r="J104" s="10"/>
      <c r="K104" s="10"/>
      <c r="L104" s="10"/>
      <c r="M104" s="10"/>
      <c r="N104" s="10"/>
      <c r="O104" s="10"/>
      <c r="P104" s="10"/>
      <c r="Q104" s="10"/>
    </row>
    <row r="105" spans="3:17">
      <c r="C105" s="10"/>
      <c r="D105" s="10"/>
      <c r="E105" s="10"/>
      <c r="F105" s="10"/>
      <c r="G105" s="10"/>
      <c r="H105" s="10"/>
      <c r="I105" s="10"/>
      <c r="J105" s="10"/>
      <c r="K105" s="10"/>
      <c r="L105" s="10"/>
      <c r="M105" s="10"/>
      <c r="N105" s="10"/>
      <c r="O105" s="10"/>
      <c r="P105" s="10"/>
      <c r="Q105" s="10"/>
    </row>
    <row r="106" spans="3:17">
      <c r="C106" s="10"/>
      <c r="D106" s="10"/>
      <c r="E106" s="10"/>
      <c r="F106" s="10"/>
      <c r="G106" s="10"/>
      <c r="H106" s="10"/>
      <c r="I106" s="10"/>
      <c r="J106" s="10"/>
      <c r="K106" s="10"/>
      <c r="L106" s="10"/>
      <c r="M106" s="10"/>
      <c r="N106" s="10"/>
      <c r="O106" s="10"/>
      <c r="P106" s="10"/>
      <c r="Q106" s="10"/>
    </row>
    <row r="107" spans="3:17">
      <c r="C107" s="10"/>
      <c r="D107" s="10"/>
      <c r="E107" s="10"/>
      <c r="F107" s="10"/>
      <c r="G107" s="10"/>
      <c r="H107" s="10"/>
      <c r="I107" s="10"/>
      <c r="J107" s="10"/>
      <c r="K107" s="10"/>
      <c r="L107" s="10"/>
      <c r="M107" s="10"/>
      <c r="N107" s="10"/>
      <c r="O107" s="10"/>
      <c r="P107" s="10"/>
      <c r="Q107" s="10"/>
    </row>
  </sheetData>
  <dataConsolidate/>
  <mergeCells count="375">
    <mergeCell ref="D4:Q4"/>
    <mergeCell ref="D5:Q5"/>
    <mergeCell ref="D6:Q6"/>
    <mergeCell ref="C9:E9"/>
    <mergeCell ref="F9:Q9"/>
    <mergeCell ref="C10:C12"/>
    <mergeCell ref="D10:D12"/>
    <mergeCell ref="E10:E12"/>
    <mergeCell ref="F10:F12"/>
    <mergeCell ref="G10:N10"/>
    <mergeCell ref="O10:Q12"/>
    <mergeCell ref="G11:G12"/>
    <mergeCell ref="H11:H12"/>
    <mergeCell ref="I11:L11"/>
    <mergeCell ref="M11:N11"/>
    <mergeCell ref="C13:C14"/>
    <mergeCell ref="D13:D14"/>
    <mergeCell ref="E13:E14"/>
    <mergeCell ref="F13:F14"/>
    <mergeCell ref="G13:G14"/>
    <mergeCell ref="H13:H14"/>
    <mergeCell ref="M13:M14"/>
    <mergeCell ref="N13:N14"/>
    <mergeCell ref="O13:Q14"/>
    <mergeCell ref="C15:C16"/>
    <mergeCell ref="D15:D16"/>
    <mergeCell ref="E15:E16"/>
    <mergeCell ref="F15:F16"/>
    <mergeCell ref="G15:G16"/>
    <mergeCell ref="H15:H16"/>
    <mergeCell ref="M15:M16"/>
    <mergeCell ref="N15:N16"/>
    <mergeCell ref="O15:Q16"/>
    <mergeCell ref="C17:C18"/>
    <mergeCell ref="D17:D18"/>
    <mergeCell ref="E17:E18"/>
    <mergeCell ref="F17:F18"/>
    <mergeCell ref="G17:G18"/>
    <mergeCell ref="H17:H18"/>
    <mergeCell ref="M17:M18"/>
    <mergeCell ref="N17:N18"/>
    <mergeCell ref="O17:Q18"/>
    <mergeCell ref="C19:C20"/>
    <mergeCell ref="D19:D20"/>
    <mergeCell ref="E19:E20"/>
    <mergeCell ref="F19:F20"/>
    <mergeCell ref="G19:G20"/>
    <mergeCell ref="H19:H20"/>
    <mergeCell ref="M19:M20"/>
    <mergeCell ref="N19:N20"/>
    <mergeCell ref="O19:Q20"/>
    <mergeCell ref="C21:C22"/>
    <mergeCell ref="D21:D22"/>
    <mergeCell ref="E21:E22"/>
    <mergeCell ref="F21:F22"/>
    <mergeCell ref="G21:G22"/>
    <mergeCell ref="H21:H22"/>
    <mergeCell ref="M21:M22"/>
    <mergeCell ref="N21:N22"/>
    <mergeCell ref="O21:Q22"/>
    <mergeCell ref="M23:M24"/>
    <mergeCell ref="N23:N24"/>
    <mergeCell ref="O23:Q24"/>
    <mergeCell ref="C25:C26"/>
    <mergeCell ref="D25:D26"/>
    <mergeCell ref="E25:E26"/>
    <mergeCell ref="F25:F26"/>
    <mergeCell ref="G25:G26"/>
    <mergeCell ref="H25:H26"/>
    <mergeCell ref="M25:M26"/>
    <mergeCell ref="C23:C24"/>
    <mergeCell ref="D23:D24"/>
    <mergeCell ref="E23:E24"/>
    <mergeCell ref="F23:F24"/>
    <mergeCell ref="G23:G24"/>
    <mergeCell ref="H23:H24"/>
    <mergeCell ref="N25:N26"/>
    <mergeCell ref="O25:Q26"/>
    <mergeCell ref="C27:C28"/>
    <mergeCell ref="D27:D28"/>
    <mergeCell ref="E27:E28"/>
    <mergeCell ref="F27:F28"/>
    <mergeCell ref="G27:G28"/>
    <mergeCell ref="H27:H28"/>
    <mergeCell ref="M27:M28"/>
    <mergeCell ref="N27:N28"/>
    <mergeCell ref="O27:Q28"/>
    <mergeCell ref="C29:C30"/>
    <mergeCell ref="D29:D30"/>
    <mergeCell ref="E29:E30"/>
    <mergeCell ref="F29:F30"/>
    <mergeCell ref="G29:G30"/>
    <mergeCell ref="H29:H30"/>
    <mergeCell ref="M29:M30"/>
    <mergeCell ref="N29:N30"/>
    <mergeCell ref="O29:Q30"/>
    <mergeCell ref="M31:M32"/>
    <mergeCell ref="N31:N32"/>
    <mergeCell ref="O31:Q32"/>
    <mergeCell ref="C33:C34"/>
    <mergeCell ref="D33:D34"/>
    <mergeCell ref="E33:E34"/>
    <mergeCell ref="F33:F34"/>
    <mergeCell ref="G33:G34"/>
    <mergeCell ref="H33:H34"/>
    <mergeCell ref="M33:M34"/>
    <mergeCell ref="C31:C32"/>
    <mergeCell ref="D31:D32"/>
    <mergeCell ref="E31:E32"/>
    <mergeCell ref="F31:F32"/>
    <mergeCell ref="G31:G32"/>
    <mergeCell ref="H31:H32"/>
    <mergeCell ref="N33:N34"/>
    <mergeCell ref="O33:Q34"/>
    <mergeCell ref="C35:C36"/>
    <mergeCell ref="D35:D36"/>
    <mergeCell ref="E35:E36"/>
    <mergeCell ref="F35:F36"/>
    <mergeCell ref="G35:G36"/>
    <mergeCell ref="H35:H36"/>
    <mergeCell ref="M35:M36"/>
    <mergeCell ref="N35:N36"/>
    <mergeCell ref="O35:Q36"/>
    <mergeCell ref="C37:C38"/>
    <mergeCell ref="D37:D38"/>
    <mergeCell ref="E37:E38"/>
    <mergeCell ref="F37:F38"/>
    <mergeCell ref="G37:G38"/>
    <mergeCell ref="H37:H38"/>
    <mergeCell ref="M37:M38"/>
    <mergeCell ref="N37:N38"/>
    <mergeCell ref="O37:Q38"/>
    <mergeCell ref="M39:M40"/>
    <mergeCell ref="N39:N40"/>
    <mergeCell ref="O39:Q40"/>
    <mergeCell ref="C41:C42"/>
    <mergeCell ref="D41:D42"/>
    <mergeCell ref="E41:E42"/>
    <mergeCell ref="F41:F42"/>
    <mergeCell ref="G41:G42"/>
    <mergeCell ref="H41:H42"/>
    <mergeCell ref="M41:M42"/>
    <mergeCell ref="C39:C40"/>
    <mergeCell ref="D39:D40"/>
    <mergeCell ref="E39:E40"/>
    <mergeCell ref="F39:F40"/>
    <mergeCell ref="G39:G40"/>
    <mergeCell ref="H39:H40"/>
    <mergeCell ref="N41:N42"/>
    <mergeCell ref="O41:Q42"/>
    <mergeCell ref="C43:C44"/>
    <mergeCell ref="D43:D44"/>
    <mergeCell ref="E43:E44"/>
    <mergeCell ref="F43:F44"/>
    <mergeCell ref="G43:G44"/>
    <mergeCell ref="H43:H44"/>
    <mergeCell ref="M43:M44"/>
    <mergeCell ref="N43:N44"/>
    <mergeCell ref="O43:Q44"/>
    <mergeCell ref="C45:C46"/>
    <mergeCell ref="D45:D46"/>
    <mergeCell ref="E45:E46"/>
    <mergeCell ref="F45:F46"/>
    <mergeCell ref="G45:G46"/>
    <mergeCell ref="H45:H46"/>
    <mergeCell ref="M45:M46"/>
    <mergeCell ref="N45:N46"/>
    <mergeCell ref="O45:Q46"/>
    <mergeCell ref="M47:M48"/>
    <mergeCell ref="N47:N48"/>
    <mergeCell ref="O47:Q48"/>
    <mergeCell ref="C49:C50"/>
    <mergeCell ref="D49:D50"/>
    <mergeCell ref="E49:E50"/>
    <mergeCell ref="F49:F50"/>
    <mergeCell ref="G49:G50"/>
    <mergeCell ref="H49:H50"/>
    <mergeCell ref="M49:M50"/>
    <mergeCell ref="C47:C48"/>
    <mergeCell ref="D47:D48"/>
    <mergeCell ref="E47:E48"/>
    <mergeCell ref="F47:F48"/>
    <mergeCell ref="G47:G48"/>
    <mergeCell ref="H47:H48"/>
    <mergeCell ref="N49:N50"/>
    <mergeCell ref="O49:Q50"/>
    <mergeCell ref="C51:C52"/>
    <mergeCell ref="D51:D52"/>
    <mergeCell ref="E51:E52"/>
    <mergeCell ref="F51:F52"/>
    <mergeCell ref="G51:G52"/>
    <mergeCell ref="H51:H52"/>
    <mergeCell ref="M51:M52"/>
    <mergeCell ref="N51:N52"/>
    <mergeCell ref="O51:Q52"/>
    <mergeCell ref="C53:C54"/>
    <mergeCell ref="D53:D54"/>
    <mergeCell ref="E53:E54"/>
    <mergeCell ref="F53:F54"/>
    <mergeCell ref="G53:G54"/>
    <mergeCell ref="H53:H54"/>
    <mergeCell ref="M53:M54"/>
    <mergeCell ref="N53:N54"/>
    <mergeCell ref="O53:Q54"/>
    <mergeCell ref="M55:M56"/>
    <mergeCell ref="N55:N56"/>
    <mergeCell ref="O55:Q56"/>
    <mergeCell ref="C57:C58"/>
    <mergeCell ref="D57:D58"/>
    <mergeCell ref="E57:E58"/>
    <mergeCell ref="F57:F58"/>
    <mergeCell ref="G57:G58"/>
    <mergeCell ref="H57:H58"/>
    <mergeCell ref="M57:M58"/>
    <mergeCell ref="C55:C56"/>
    <mergeCell ref="D55:D56"/>
    <mergeCell ref="E55:E56"/>
    <mergeCell ref="F55:F56"/>
    <mergeCell ref="G55:G56"/>
    <mergeCell ref="H55:H56"/>
    <mergeCell ref="N57:N58"/>
    <mergeCell ref="O57:Q58"/>
    <mergeCell ref="C59:C60"/>
    <mergeCell ref="D59:D60"/>
    <mergeCell ref="E59:E60"/>
    <mergeCell ref="F59:F60"/>
    <mergeCell ref="G59:G60"/>
    <mergeCell ref="H59:H60"/>
    <mergeCell ref="M59:M60"/>
    <mergeCell ref="N59:N60"/>
    <mergeCell ref="O59:Q60"/>
    <mergeCell ref="C61:C62"/>
    <mergeCell ref="D61:D62"/>
    <mergeCell ref="E61:E62"/>
    <mergeCell ref="F61:F62"/>
    <mergeCell ref="G61:G62"/>
    <mergeCell ref="H61:H62"/>
    <mergeCell ref="M61:M62"/>
    <mergeCell ref="N61:N62"/>
    <mergeCell ref="O61:Q62"/>
    <mergeCell ref="M63:M64"/>
    <mergeCell ref="N63:N64"/>
    <mergeCell ref="O63:Q64"/>
    <mergeCell ref="C65:C66"/>
    <mergeCell ref="D65:D66"/>
    <mergeCell ref="E65:E66"/>
    <mergeCell ref="F65:F66"/>
    <mergeCell ref="G65:G66"/>
    <mergeCell ref="H65:H66"/>
    <mergeCell ref="M65:M66"/>
    <mergeCell ref="C63:C64"/>
    <mergeCell ref="D63:D64"/>
    <mergeCell ref="E63:E64"/>
    <mergeCell ref="F63:F64"/>
    <mergeCell ref="G63:G64"/>
    <mergeCell ref="H63:H64"/>
    <mergeCell ref="N65:N66"/>
    <mergeCell ref="O65:Q66"/>
    <mergeCell ref="C67:C68"/>
    <mergeCell ref="D67:D68"/>
    <mergeCell ref="E67:E68"/>
    <mergeCell ref="F67:F68"/>
    <mergeCell ref="G67:G68"/>
    <mergeCell ref="H67:H68"/>
    <mergeCell ref="M67:M68"/>
    <mergeCell ref="N67:N68"/>
    <mergeCell ref="O67:Q68"/>
    <mergeCell ref="C69:C70"/>
    <mergeCell ref="D69:D70"/>
    <mergeCell ref="E69:E70"/>
    <mergeCell ref="F69:F70"/>
    <mergeCell ref="G69:G70"/>
    <mergeCell ref="H69:H70"/>
    <mergeCell ref="M69:M70"/>
    <mergeCell ref="N69:N70"/>
    <mergeCell ref="O69:Q70"/>
    <mergeCell ref="M71:M72"/>
    <mergeCell ref="N71:N72"/>
    <mergeCell ref="O71:Q72"/>
    <mergeCell ref="C73:C74"/>
    <mergeCell ref="D73:D74"/>
    <mergeCell ref="E73:E74"/>
    <mergeCell ref="F73:F74"/>
    <mergeCell ref="G73:G74"/>
    <mergeCell ref="H73:H74"/>
    <mergeCell ref="M73:M74"/>
    <mergeCell ref="C71:C72"/>
    <mergeCell ref="D71:D72"/>
    <mergeCell ref="E71:E72"/>
    <mergeCell ref="F71:F72"/>
    <mergeCell ref="G71:G72"/>
    <mergeCell ref="H71:H72"/>
    <mergeCell ref="N73:N74"/>
    <mergeCell ref="O73:Q74"/>
    <mergeCell ref="C75:C76"/>
    <mergeCell ref="D75:D76"/>
    <mergeCell ref="E75:E76"/>
    <mergeCell ref="F75:F76"/>
    <mergeCell ref="G75:G76"/>
    <mergeCell ref="H75:H76"/>
    <mergeCell ref="M75:M76"/>
    <mergeCell ref="N75:N76"/>
    <mergeCell ref="O75:Q76"/>
    <mergeCell ref="C77:C78"/>
    <mergeCell ref="D77:D78"/>
    <mergeCell ref="E77:E78"/>
    <mergeCell ref="F77:F78"/>
    <mergeCell ref="G77:G78"/>
    <mergeCell ref="H77:H78"/>
    <mergeCell ref="M77:M78"/>
    <mergeCell ref="N77:N78"/>
    <mergeCell ref="O77:Q78"/>
    <mergeCell ref="M79:M80"/>
    <mergeCell ref="N79:N80"/>
    <mergeCell ref="O79:Q80"/>
    <mergeCell ref="C81:C82"/>
    <mergeCell ref="D81:D82"/>
    <mergeCell ref="E81:E82"/>
    <mergeCell ref="F81:F82"/>
    <mergeCell ref="G81:G82"/>
    <mergeCell ref="H81:H82"/>
    <mergeCell ref="M81:M82"/>
    <mergeCell ref="C79:C80"/>
    <mergeCell ref="D79:D80"/>
    <mergeCell ref="E79:E80"/>
    <mergeCell ref="F79:F80"/>
    <mergeCell ref="G79:G80"/>
    <mergeCell ref="H79:H80"/>
    <mergeCell ref="N81:N82"/>
    <mergeCell ref="O81:Q82"/>
    <mergeCell ref="C83:C84"/>
    <mergeCell ref="D83:D84"/>
    <mergeCell ref="E83:E84"/>
    <mergeCell ref="F83:F84"/>
    <mergeCell ref="G83:G84"/>
    <mergeCell ref="H83:H84"/>
    <mergeCell ref="M83:M84"/>
    <mergeCell ref="N83:N84"/>
    <mergeCell ref="O83:Q84"/>
    <mergeCell ref="C85:C86"/>
    <mergeCell ref="D85:D86"/>
    <mergeCell ref="E85:E86"/>
    <mergeCell ref="F85:F86"/>
    <mergeCell ref="G85:G86"/>
    <mergeCell ref="H85:H86"/>
    <mergeCell ref="M85:M86"/>
    <mergeCell ref="N85:N86"/>
    <mergeCell ref="O85:Q86"/>
    <mergeCell ref="M87:M88"/>
    <mergeCell ref="N87:N88"/>
    <mergeCell ref="O87:Q88"/>
    <mergeCell ref="C89:C90"/>
    <mergeCell ref="D89:D90"/>
    <mergeCell ref="E89:E90"/>
    <mergeCell ref="F89:F90"/>
    <mergeCell ref="G89:G90"/>
    <mergeCell ref="H89:H90"/>
    <mergeCell ref="M89:M90"/>
    <mergeCell ref="C87:C88"/>
    <mergeCell ref="D87:D88"/>
    <mergeCell ref="E87:E88"/>
    <mergeCell ref="F87:F88"/>
    <mergeCell ref="G87:G88"/>
    <mergeCell ref="H87:H88"/>
    <mergeCell ref="O91:Q92"/>
    <mergeCell ref="N89:N90"/>
    <mergeCell ref="O89:Q90"/>
    <mergeCell ref="C91:C92"/>
    <mergeCell ref="D91:D92"/>
    <mergeCell ref="E91:E92"/>
    <mergeCell ref="F91:F92"/>
    <mergeCell ref="G91:G92"/>
    <mergeCell ref="H91:H92"/>
    <mergeCell ref="M91:M92"/>
    <mergeCell ref="N91:N92"/>
  </mergeCells>
  <printOptions horizontalCentered="1"/>
  <pageMargins left="0.70866141732283472" right="0.70866141732283472" top="0.74803149606299213" bottom="0.74803149606299213" header="0.31496062992125984" footer="0.31496062992125984"/>
  <pageSetup paperSize="17" scale="46" orientation="landscape" r:id="rId1"/>
  <rowBreaks count="3" manualBreakCount="3">
    <brk id="30" min="2" max="16" man="1"/>
    <brk id="52" min="2" max="16" man="1"/>
    <brk id="74" min="2" max="16" man="1"/>
  </rowBreak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Susana Graciela Chan May</cp:lastModifiedBy>
  <cp:revision/>
  <dcterms:created xsi:type="dcterms:W3CDTF">2020-03-29T23:09:10Z</dcterms:created>
  <dcterms:modified xsi:type="dcterms:W3CDTF">2025-01-17T16:56:19Z</dcterms:modified>
  <cp:category/>
  <cp:contentStatus/>
</cp:coreProperties>
</file>