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324"/>
  <workbookPr/>
  <mc:AlternateContent xmlns:mc="http://schemas.openxmlformats.org/markup-compatibility/2006">
    <mc:Choice Requires="x15">
      <x15ac:absPath xmlns:x15ac="http://schemas.microsoft.com/office/spreadsheetml/2010/11/ac" url="D:\descargas 2\"/>
    </mc:Choice>
  </mc:AlternateContent>
  <xr:revisionPtr revIDLastSave="0" documentId="13_ncr:1_{BE901168-F631-46BC-99B0-D047E0A1AE08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CEDULA EJE 3 T4" sheetId="6" r:id="rId1"/>
  </sheets>
  <definedNames>
    <definedName name="_xlnm.Print_Area" localSheetId="0">'CEDULA EJE 3 T4'!$D$3:$R$120</definedName>
    <definedName name="_xlnm.Print_Titles" localSheetId="0">'CEDULA EJE 3 T4'!$3:$12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13" i="6" l="1"/>
  <c r="N13" i="6"/>
  <c r="O113" i="6" l="1"/>
  <c r="N113" i="6"/>
  <c r="O111" i="6"/>
  <c r="N111" i="6"/>
  <c r="O109" i="6"/>
  <c r="N109" i="6"/>
  <c r="O107" i="6"/>
  <c r="N107" i="6"/>
  <c r="O105" i="6"/>
  <c r="N105" i="6"/>
  <c r="O103" i="6"/>
  <c r="N103" i="6"/>
  <c r="O101" i="6"/>
  <c r="N101" i="6"/>
  <c r="O99" i="6"/>
  <c r="N99" i="6"/>
  <c r="O97" i="6"/>
  <c r="N97" i="6"/>
  <c r="O95" i="6"/>
  <c r="N95" i="6"/>
  <c r="O93" i="6"/>
  <c r="N93" i="6"/>
  <c r="N91" i="6"/>
  <c r="O89" i="6"/>
  <c r="N89" i="6"/>
  <c r="O87" i="6"/>
  <c r="N87" i="6"/>
  <c r="O85" i="6"/>
  <c r="N85" i="6"/>
  <c r="O83" i="6"/>
  <c r="N83" i="6"/>
  <c r="O81" i="6" l="1"/>
  <c r="N81" i="6"/>
  <c r="O79" i="6"/>
  <c r="N79" i="6"/>
  <c r="O75" i="6"/>
  <c r="O77" i="6"/>
  <c r="N77" i="6"/>
  <c r="N75" i="6"/>
  <c r="O73" i="6"/>
  <c r="N73" i="6"/>
  <c r="O71" i="6"/>
  <c r="N71" i="6"/>
  <c r="O69" i="6"/>
  <c r="N69" i="6"/>
  <c r="N67" i="6"/>
  <c r="N65" i="6"/>
  <c r="O63" i="6"/>
  <c r="N63" i="6"/>
  <c r="O61" i="6"/>
  <c r="N61" i="6"/>
  <c r="O59" i="6"/>
  <c r="N59" i="6"/>
  <c r="O57" i="6"/>
  <c r="N57" i="6"/>
  <c r="O55" i="6"/>
  <c r="N55" i="6"/>
  <c r="O51" i="6"/>
  <c r="N51" i="6"/>
  <c r="N53" i="6"/>
  <c r="O49" i="6"/>
  <c r="N49" i="6"/>
  <c r="O47" i="6"/>
  <c r="N47" i="6"/>
  <c r="O45" i="6"/>
  <c r="N45" i="6"/>
  <c r="O43" i="6"/>
  <c r="N43" i="6"/>
  <c r="O41" i="6"/>
  <c r="N41" i="6"/>
  <c r="O39" i="6"/>
  <c r="N39" i="6"/>
  <c r="O37" i="6"/>
  <c r="N37" i="6"/>
  <c r="N35" i="6"/>
  <c r="O35" i="6"/>
  <c r="O33" i="6"/>
  <c r="N33" i="6"/>
  <c r="O31" i="6"/>
  <c r="N31" i="6"/>
  <c r="O29" i="6"/>
  <c r="N29" i="6"/>
  <c r="O27" i="6"/>
  <c r="N27" i="6"/>
  <c r="O25" i="6"/>
  <c r="N25" i="6"/>
  <c r="O23" i="6"/>
  <c r="N23" i="6"/>
  <c r="O21" i="6"/>
  <c r="N21" i="6"/>
  <c r="O19" i="6"/>
  <c r="N19" i="6"/>
  <c r="O17" i="6"/>
  <c r="N17" i="6"/>
  <c r="O15" i="6"/>
  <c r="N15" i="6"/>
  <c r="O91" i="6" l="1"/>
  <c r="H67" i="6" l="1"/>
  <c r="O67" i="6" s="1"/>
  <c r="H65" i="6"/>
  <c r="O65" i="6" s="1"/>
  <c r="H53" i="6" l="1"/>
  <c r="O53" i="6" s="1"/>
</calcChain>
</file>

<file path=xl/sharedStrings.xml><?xml version="1.0" encoding="utf-8"?>
<sst xmlns="http://schemas.openxmlformats.org/spreadsheetml/2006/main" count="334" uniqueCount="187">
  <si>
    <t>CÉDULA DE AVANCE DE CUMPLIMIENTO DE LOS OBJETIVOS Y METAS</t>
  </si>
  <si>
    <t>MUNICIPIO DE BENITO JUÁREZ QUINTANA ROO</t>
  </si>
  <si>
    <t>NIVEL MIR CON RESUMEN
 NARRATIVO</t>
  </si>
  <si>
    <t>NOMBRE DEL
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</si>
  <si>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</si>
  <si>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</si>
  <si>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</si>
  <si>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</si>
  <si>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</si>
  <si>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</si>
  <si>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</si>
  <si>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</si>
  <si>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</si>
  <si>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</si>
  <si>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</si>
  <si>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TRIM</t>
  </si>
  <si>
    <t>ANUAL</t>
  </si>
  <si>
    <r>
      <rPr>
        <b/>
        <sz val="11"/>
        <color theme="1"/>
        <rFont val="Calibri"/>
        <family val="2"/>
        <scheme val="minor"/>
      </rPr>
      <t>IMSMA:</t>
    </r>
    <r>
      <rPr>
        <sz val="11"/>
        <color theme="1"/>
        <rFont val="Calibri"/>
        <family val="2"/>
        <scheme val="minor"/>
      </rPr>
      <t xml:space="preserve"> Índice del Manejo Sustentable del Medio Ambiente. </t>
    </r>
  </si>
  <si>
    <t>NO</t>
  </si>
  <si>
    <t xml:space="preserve">PROGRAMA PRESUPUESTARIO ANUAL: </t>
  </si>
  <si>
    <t>SENTIDO DEL INDICADOR 
( ascendente, descendente, regular o nominal)</t>
  </si>
  <si>
    <t>REVISÓ
Mtro. Enrique E. Encalada Sánchez
Dirección de Planeación de la DGPM</t>
  </si>
  <si>
    <t>Ascendente</t>
  </si>
  <si>
    <t>SI</t>
  </si>
  <si>
    <t>Trimestral</t>
  </si>
  <si>
    <t xml:space="preserve">SI </t>
  </si>
  <si>
    <t>Trimestre</t>
  </si>
  <si>
    <t>AUTORIZÓ
Lic. Nahielli Margarita Orozco Lozano
Secretaría Municipal de Ecología y Desarrollo
Urbano</t>
  </si>
  <si>
    <t>Ascendete</t>
  </si>
  <si>
    <t>Trimestrel</t>
  </si>
  <si>
    <r>
      <rPr>
        <b/>
        <sz val="11"/>
        <color theme="1"/>
        <rFont val="Calibri"/>
        <family val="2"/>
        <scheme val="minor"/>
      </rPr>
      <t xml:space="preserve">A. 3.013.1.1.8.2 </t>
    </r>
    <r>
      <rPr>
        <sz val="11"/>
        <color theme="1"/>
        <rFont val="Calibri"/>
        <family val="2"/>
        <scheme val="minor"/>
      </rPr>
      <t>Recepción de Solicitudes de Permisos para Publicidad y Anuncios.</t>
    </r>
  </si>
  <si>
    <r>
      <rPr>
        <b/>
        <sz val="11"/>
        <color theme="1"/>
        <rFont val="Calibri"/>
        <family val="2"/>
        <scheme val="minor"/>
      </rPr>
      <t xml:space="preserve">PPAA: </t>
    </r>
    <r>
      <rPr>
        <sz val="11"/>
        <color theme="1"/>
        <rFont val="Calibri"/>
        <family val="2"/>
        <scheme val="minor"/>
      </rPr>
      <t>Porcentaje de Acciones de Protección y Mitigación del Deterioro Ambiental</t>
    </r>
  </si>
  <si>
    <r>
      <rPr>
        <b/>
        <sz val="11"/>
        <color theme="1"/>
        <rFont val="Arial"/>
        <family val="2"/>
      </rPr>
      <t>PAPRN:</t>
    </r>
    <r>
      <rPr>
        <sz val="11"/>
        <color theme="1"/>
        <rFont val="Arial"/>
        <family val="2"/>
      </rPr>
      <t xml:space="preserve">
Porcentaje de acciones de protección de los recursos naturales realizadas.</t>
    </r>
  </si>
  <si>
    <r>
      <rPr>
        <b/>
        <sz val="11"/>
        <color theme="1"/>
        <rFont val="Calibri"/>
        <family val="2"/>
        <scheme val="minor"/>
      </rPr>
      <t>PDAAR:</t>
    </r>
    <r>
      <rPr>
        <sz val="11"/>
        <color theme="1"/>
        <rFont val="Calibri"/>
        <family val="2"/>
        <scheme val="minor"/>
      </rPr>
      <t xml:space="preserve">
Porcentaje de Dictamen de afectación de arbolado realizados.</t>
    </r>
  </si>
  <si>
    <r>
      <rPr>
        <b/>
        <sz val="11"/>
        <color theme="1"/>
        <rFont val="Calibri"/>
        <family val="2"/>
        <scheme val="minor"/>
      </rPr>
      <t>PPPE:</t>
    </r>
    <r>
      <rPr>
        <sz val="11"/>
        <color theme="1"/>
        <rFont val="Calibri"/>
        <family val="2"/>
        <scheme val="minor"/>
      </rPr>
      <t xml:space="preserve">
Porcentaje de Permiso de Poda emitidos.</t>
    </r>
  </si>
  <si>
    <r>
      <rPr>
        <b/>
        <sz val="11"/>
        <color theme="1"/>
        <rFont val="Calibri"/>
        <family val="2"/>
        <scheme val="minor"/>
      </rPr>
      <t>PPDAE:</t>
    </r>
    <r>
      <rPr>
        <sz val="11"/>
        <color theme="1"/>
        <rFont val="Calibri"/>
        <family val="2"/>
        <scheme val="minor"/>
      </rPr>
      <t xml:space="preserve">
Porcentaje de Permiso de Derribo de Arbolado emitidos.</t>
    </r>
  </si>
  <si>
    <r>
      <rPr>
        <b/>
        <sz val="11"/>
        <color theme="1"/>
        <rFont val="Calibri"/>
        <family val="2"/>
        <scheme val="minor"/>
      </rPr>
      <t>PPTE:</t>
    </r>
    <r>
      <rPr>
        <sz val="11"/>
        <color theme="1"/>
        <rFont val="Calibri"/>
        <family val="2"/>
        <scheme val="minor"/>
      </rPr>
      <t xml:space="preserve">
Porcentaje de Permiso de Traspante emitidos.</t>
    </r>
  </si>
  <si>
    <r>
      <rPr>
        <b/>
        <sz val="11"/>
        <color theme="1"/>
        <rFont val="Calibri"/>
        <family val="2"/>
        <scheme val="minor"/>
      </rPr>
      <t>PAPTM:</t>
    </r>
    <r>
      <rPr>
        <sz val="11"/>
        <color theme="1"/>
        <rFont val="Calibri"/>
        <family val="2"/>
        <scheme val="minor"/>
      </rPr>
      <t xml:space="preserve">
Porcentaje de actividades de proteccion de la turtuga marina realizadas.</t>
    </r>
  </si>
  <si>
    <r>
      <rPr>
        <b/>
        <sz val="11"/>
        <color theme="1"/>
        <rFont val="Calibri"/>
        <family val="2"/>
        <scheme val="minor"/>
      </rPr>
      <t>PAPCA:</t>
    </r>
    <r>
      <rPr>
        <sz val="11"/>
        <color theme="1"/>
        <rFont val="Calibri"/>
        <family val="2"/>
        <scheme val="minor"/>
      </rPr>
      <t xml:space="preserve">
Porcentaje de actividades de protección del  cangrejo azul realizados.</t>
    </r>
  </si>
  <si>
    <r>
      <rPr>
        <b/>
        <sz val="11"/>
        <color theme="1"/>
        <rFont val="Calibri"/>
        <family val="2"/>
        <scheme val="minor"/>
      </rPr>
      <t>PJRR:</t>
    </r>
    <r>
      <rPr>
        <sz val="11"/>
        <color theme="1"/>
        <rFont val="Calibri"/>
        <family val="2"/>
        <scheme val="minor"/>
      </rPr>
      <t xml:space="preserve">
Porcentaje de Jornadas de reforestaciones realizadas.</t>
    </r>
  </si>
  <si>
    <r>
      <rPr>
        <b/>
        <sz val="11"/>
        <color theme="1"/>
        <rFont val="Arial"/>
        <family val="2"/>
      </rPr>
      <t>PPEE:</t>
    </r>
    <r>
      <rPr>
        <sz val="11"/>
        <color theme="1"/>
        <rFont val="Arial"/>
        <family val="2"/>
      </rPr>
      <t xml:space="preserve">
Porcentaje de Permisos ecológicos emitidos.</t>
    </r>
  </si>
  <si>
    <r>
      <rPr>
        <b/>
        <sz val="11"/>
        <color theme="1"/>
        <rFont val="Calibri"/>
        <family val="2"/>
        <scheme val="minor"/>
      </rPr>
      <t>PCDE:</t>
    </r>
    <r>
      <rPr>
        <sz val="11"/>
        <color theme="1"/>
        <rFont val="Calibri"/>
        <family val="2"/>
        <scheme val="minor"/>
      </rPr>
      <t xml:space="preserve">
Porcentaje de Constancias potencial de desarrollo de predios emitidas. </t>
    </r>
  </si>
  <si>
    <r>
      <rPr>
        <b/>
        <sz val="11"/>
        <color theme="1"/>
        <rFont val="Calibri"/>
        <family val="2"/>
        <scheme val="minor"/>
      </rPr>
      <t>PFEE:</t>
    </r>
    <r>
      <rPr>
        <sz val="11"/>
        <color theme="1"/>
        <rFont val="Calibri"/>
        <family val="2"/>
        <scheme val="minor"/>
      </rPr>
      <t xml:space="preserve">
Porcentaje de  Factibilidades Ecológicas elaboradas.</t>
    </r>
  </si>
  <si>
    <r>
      <rPr>
        <b/>
        <sz val="11"/>
        <color theme="1"/>
        <rFont val="Calibri"/>
        <family val="2"/>
        <scheme val="minor"/>
      </rPr>
      <t>PAAE:</t>
    </r>
    <r>
      <rPr>
        <sz val="11"/>
        <color theme="1"/>
        <rFont val="Calibri"/>
        <family val="2"/>
        <scheme val="minor"/>
      </rPr>
      <t xml:space="preserve">
Porcentaje de Anuencias ambiental de obra civil y actividades elaboradas.</t>
    </r>
  </si>
  <si>
    <r>
      <rPr>
        <b/>
        <sz val="11"/>
        <color theme="1"/>
        <rFont val="Calibri"/>
        <family val="2"/>
        <scheme val="minor"/>
      </rPr>
      <t xml:space="preserve">PEV: </t>
    </r>
    <r>
      <rPr>
        <sz val="11"/>
        <color theme="1"/>
        <rFont val="Calibri"/>
        <family val="2"/>
        <scheme val="minor"/>
      </rPr>
      <t xml:space="preserve">
Porcentaje de establecimientos verificados</t>
    </r>
  </si>
  <si>
    <r>
      <rPr>
        <b/>
        <sz val="11"/>
        <color theme="1"/>
        <rFont val="Calibri"/>
        <family val="2"/>
        <scheme val="minor"/>
      </rPr>
      <t>PPOE:</t>
    </r>
    <r>
      <rPr>
        <sz val="11"/>
        <color theme="1"/>
        <rFont val="Calibri"/>
        <family val="2"/>
        <scheme val="minor"/>
      </rPr>
      <t xml:space="preserve">
Porcentaje de Permisos de Operación emitidos.</t>
    </r>
  </si>
  <si>
    <r>
      <rPr>
        <b/>
        <sz val="11"/>
        <color theme="1"/>
        <rFont val="Calibri"/>
        <family val="2"/>
        <scheme val="minor"/>
      </rPr>
      <t>PVVR:</t>
    </r>
    <r>
      <rPr>
        <sz val="11"/>
        <color theme="1"/>
        <rFont val="Calibri"/>
        <family val="2"/>
        <scheme val="minor"/>
      </rPr>
      <t xml:space="preserve">
Porcentaje de Visitas de verificación realizadas.</t>
    </r>
  </si>
  <si>
    <r>
      <rPr>
        <b/>
        <sz val="11"/>
        <color theme="1"/>
        <rFont val="Calibri"/>
        <family val="2"/>
        <scheme val="minor"/>
      </rPr>
      <t>PDCA:</t>
    </r>
    <r>
      <rPr>
        <sz val="11"/>
        <color theme="1"/>
        <rFont val="Calibri"/>
        <family val="2"/>
        <scheme val="minor"/>
      </rPr>
      <t xml:space="preserve">
 Porcentaje de Denuncias Ciudadanas atendidas.</t>
    </r>
  </si>
  <si>
    <r>
      <rPr>
        <b/>
        <sz val="11"/>
        <color theme="1"/>
        <rFont val="Calibri"/>
        <family val="2"/>
        <scheme val="minor"/>
      </rPr>
      <t>PPF:</t>
    </r>
    <r>
      <rPr>
        <sz val="11"/>
        <color theme="1"/>
        <rFont val="Calibri"/>
        <family val="2"/>
        <scheme val="minor"/>
      </rPr>
      <t xml:space="preserve">
Porcentaje de procedimientos juridicos finalizados.</t>
    </r>
  </si>
  <si>
    <r>
      <rPr>
        <b/>
        <sz val="11"/>
        <color theme="1"/>
        <rFont val="Calibri"/>
        <family val="2"/>
        <scheme val="minor"/>
      </rPr>
      <t>PADR:</t>
    </r>
    <r>
      <rPr>
        <sz val="11"/>
        <color theme="1"/>
        <rFont val="Calibri"/>
        <family val="2"/>
        <scheme val="minor"/>
      </rPr>
      <t xml:space="preserve">
Porcentaje de acciones de difusion realizadas.</t>
    </r>
  </si>
  <si>
    <r>
      <rPr>
        <b/>
        <sz val="11"/>
        <color theme="1"/>
        <rFont val="Calibri"/>
        <family val="2"/>
        <scheme val="minor"/>
      </rPr>
      <t>PJRR:</t>
    </r>
    <r>
      <rPr>
        <sz val="11"/>
        <color theme="1"/>
        <rFont val="Calibri"/>
        <family val="2"/>
        <scheme val="minor"/>
      </rPr>
      <t xml:space="preserve">
Porcentaje de Jornadas Reciclatón realizadas.</t>
    </r>
  </si>
  <si>
    <r>
      <rPr>
        <b/>
        <sz val="11"/>
        <color theme="1"/>
        <rFont val="Calibri"/>
        <family val="2"/>
        <scheme val="minor"/>
      </rPr>
      <t>PVSMAR:</t>
    </r>
    <r>
      <rPr>
        <sz val="11"/>
        <color theme="1"/>
        <rFont val="Calibri"/>
        <family val="2"/>
        <scheme val="minor"/>
      </rPr>
      <t xml:space="preserve">
Porcentaje de Visitas del Sistema de Manejo Ambiental realizadas.</t>
    </r>
  </si>
  <si>
    <r>
      <rPr>
        <b/>
        <sz val="11"/>
        <color theme="1"/>
        <rFont val="Calibri"/>
        <family val="2"/>
        <scheme val="minor"/>
      </rPr>
      <t>PTR:</t>
    </r>
    <r>
      <rPr>
        <sz val="11"/>
        <color theme="1"/>
        <rFont val="Calibri"/>
        <family val="2"/>
        <scheme val="minor"/>
      </rPr>
      <t xml:space="preserve">
Porcentaje de Pláticas y Talleres realizadas.</t>
    </r>
  </si>
  <si>
    <r>
      <rPr>
        <b/>
        <sz val="11"/>
        <color theme="1"/>
        <rFont val="Calibri"/>
        <family val="2"/>
        <scheme val="minor"/>
      </rPr>
      <t>PAAINR:</t>
    </r>
    <r>
      <rPr>
        <sz val="11"/>
        <color theme="1"/>
        <rFont val="Calibri"/>
        <family val="2"/>
        <scheme val="minor"/>
      </rPr>
      <t xml:space="preserve">
Porcentaje de acciones para la actualizaciónes de los Instrumentos Normativos realizado.</t>
    </r>
  </si>
  <si>
    <r>
      <rPr>
        <b/>
        <sz val="11"/>
        <color theme="1"/>
        <rFont val="Calibri"/>
        <family val="2"/>
        <scheme val="minor"/>
      </rPr>
      <t>PCCR:</t>
    </r>
    <r>
      <rPr>
        <sz val="11"/>
        <color theme="1"/>
        <rFont val="Calibri"/>
        <family val="2"/>
        <scheme val="minor"/>
      </rPr>
      <t xml:space="preserve">
Porcentaje de cursos de capacitación en materia normativa ambiental realizados.</t>
    </r>
  </si>
  <si>
    <r>
      <rPr>
        <b/>
        <sz val="11"/>
        <color theme="1"/>
        <rFont val="Calibri"/>
        <family val="2"/>
        <scheme val="minor"/>
      </rPr>
      <t>PAAPOELR :</t>
    </r>
    <r>
      <rPr>
        <sz val="11"/>
        <color theme="1"/>
        <rFont val="Calibri"/>
        <family val="2"/>
        <scheme val="minor"/>
      </rPr>
      <t xml:space="preserve">
Porcentaje de acciones de actualización del Programa de Ordenamiento Ecológico Local realizadas.</t>
    </r>
  </si>
  <si>
    <r>
      <rPr>
        <b/>
        <sz val="11"/>
        <color theme="1"/>
        <rFont val="Calibri"/>
        <family val="2"/>
        <scheme val="minor"/>
      </rPr>
      <t>PSCMER:</t>
    </r>
    <r>
      <rPr>
        <sz val="11"/>
        <color theme="1"/>
        <rFont val="Calibri"/>
        <family val="2"/>
        <scheme val="minor"/>
      </rPr>
      <t xml:space="preserve">
Porcentaje de Sesiones de la Comisión Municipal de Ecología realizadas .</t>
    </r>
  </si>
  <si>
    <r>
      <rPr>
        <b/>
        <sz val="11"/>
        <color theme="1"/>
        <rFont val="Calibri"/>
        <family val="2"/>
        <scheme val="minor"/>
      </rPr>
      <t>PJSCUR:</t>
    </r>
    <r>
      <rPr>
        <sz val="11"/>
        <color theme="1"/>
        <rFont val="Calibri"/>
        <family val="2"/>
        <scheme val="minor"/>
      </rPr>
      <t xml:space="preserve">
Porcentaje de Jornadas de Saneamiento de Cenotes Urbanos realizadas.</t>
    </r>
  </si>
  <si>
    <r>
      <rPr>
        <b/>
        <sz val="11"/>
        <color theme="1"/>
        <rFont val="Calibri"/>
        <family val="2"/>
        <scheme val="minor"/>
      </rPr>
      <t>PACR:</t>
    </r>
    <r>
      <rPr>
        <sz val="11"/>
        <color theme="1"/>
        <rFont val="Calibri"/>
        <family val="2"/>
        <scheme val="minor"/>
      </rPr>
      <t xml:space="preserve">
Porcentaje de acciones para el ciudado de las ANP realizadas</t>
    </r>
  </si>
  <si>
    <r>
      <rPr>
        <b/>
        <sz val="11"/>
        <color theme="1"/>
        <rFont val="Calibri"/>
        <family val="2"/>
        <scheme val="minor"/>
      </rPr>
      <t>PCCI:</t>
    </r>
    <r>
      <rPr>
        <sz val="11"/>
        <color theme="1"/>
        <rFont val="Calibri"/>
        <family val="2"/>
        <scheme val="minor"/>
      </rPr>
      <t xml:space="preserve">
Porcentaje de cursos de capacitación impartidos.</t>
    </r>
  </si>
  <si>
    <r>
      <rPr>
        <b/>
        <sz val="11"/>
        <color theme="1"/>
        <rFont val="Calibri"/>
        <family val="2"/>
        <scheme val="minor"/>
      </rPr>
      <t>PRGR:</t>
    </r>
    <r>
      <rPr>
        <sz val="11"/>
        <color theme="1"/>
        <rFont val="Calibri"/>
        <family val="2"/>
        <scheme val="minor"/>
      </rPr>
      <t xml:space="preserve">
Porcentaje de Recorridos guiado en el Parque Ecológico Ombligo Verde realizados.</t>
    </r>
  </si>
  <si>
    <r>
      <rPr>
        <b/>
        <sz val="11"/>
        <color theme="1"/>
        <rFont val="Calibri"/>
        <family val="2"/>
        <scheme val="minor"/>
      </rPr>
      <t>PPECR:</t>
    </r>
    <r>
      <rPr>
        <sz val="11"/>
        <color theme="1"/>
        <rFont val="Calibri"/>
        <family val="2"/>
        <scheme val="minor"/>
      </rPr>
      <t xml:space="preserve">
Porcentaje  de platicas de educación y cultura en el Parque Ecológico Ombligo Verde realizados.</t>
    </r>
  </si>
  <si>
    <r>
      <rPr>
        <b/>
        <sz val="11"/>
        <color theme="1"/>
        <rFont val="Calibri"/>
        <family val="2"/>
        <scheme val="minor"/>
      </rPr>
      <t xml:space="preserve">PCCR: </t>
    </r>
    <r>
      <rPr>
        <sz val="11"/>
        <color theme="1"/>
        <rFont val="Calibri"/>
        <family val="2"/>
        <scheme val="minor"/>
      </rPr>
      <t xml:space="preserve">
Porcentaje de cursos de capacitación realizados.</t>
    </r>
  </si>
  <si>
    <r>
      <rPr>
        <b/>
        <sz val="11"/>
        <color theme="1"/>
        <rFont val="Calibri"/>
        <family val="2"/>
        <scheme val="minor"/>
      </rPr>
      <t>PRGR:</t>
    </r>
    <r>
      <rPr>
        <sz val="11"/>
        <color theme="1"/>
        <rFont val="Calibri"/>
        <family val="2"/>
        <scheme val="minor"/>
      </rPr>
      <t xml:space="preserve">
Porcentaje de recorridos guiados en el Parque Ecológica Estatal Kabah realizados.</t>
    </r>
  </si>
  <si>
    <r>
      <rPr>
        <b/>
        <sz val="11"/>
        <color theme="1"/>
        <rFont val="Calibri"/>
        <family val="2"/>
        <scheme val="minor"/>
      </rPr>
      <t>PPECR:</t>
    </r>
    <r>
      <rPr>
        <sz val="11"/>
        <color theme="1"/>
        <rFont val="Calibri"/>
        <family val="2"/>
        <scheme val="minor"/>
      </rPr>
      <t xml:space="preserve">
Porcentaje  de platicas de educación y cultura en el Parque Ecológico Estatal Kabah realizados.</t>
    </r>
  </si>
  <si>
    <r>
      <rPr>
        <b/>
        <sz val="11"/>
        <color theme="1"/>
        <rFont val="Calibri"/>
        <family val="2"/>
        <scheme val="minor"/>
      </rPr>
      <t>PACR:</t>
    </r>
    <r>
      <rPr>
        <sz val="11"/>
        <color theme="1"/>
        <rFont val="Calibri"/>
        <family val="2"/>
        <scheme val="minor"/>
      </rPr>
      <t xml:space="preserve">
Porcentaje de acciones para la protección y bienestar animal realizadas.</t>
    </r>
  </si>
  <si>
    <r>
      <rPr>
        <b/>
        <sz val="11"/>
        <color theme="1"/>
        <rFont val="Calibri"/>
        <family val="2"/>
        <scheme val="minor"/>
      </rPr>
      <t>PAPR:</t>
    </r>
    <r>
      <rPr>
        <sz val="11"/>
        <color theme="1"/>
        <rFont val="Calibri"/>
        <family val="2"/>
        <scheme val="minor"/>
      </rPr>
      <t xml:space="preserve">
Porcentaje de acciones para la protección animal realizadas.</t>
    </r>
  </si>
  <si>
    <r>
      <rPr>
        <b/>
        <sz val="11"/>
        <color theme="1"/>
        <rFont val="Calibri"/>
        <family val="2"/>
        <scheme val="minor"/>
      </rPr>
      <t>PDCA:</t>
    </r>
    <r>
      <rPr>
        <sz val="11"/>
        <color theme="1"/>
        <rFont val="Calibri"/>
        <family val="2"/>
        <scheme val="minor"/>
      </rPr>
      <t xml:space="preserve"> Porcentaje de denuncias ciudadanas atendidas  en materia de protección y bienestar animal.</t>
    </r>
  </si>
  <si>
    <r>
      <rPr>
        <b/>
        <sz val="11"/>
        <color theme="1"/>
        <rFont val="Calibri"/>
        <family val="2"/>
        <scheme val="minor"/>
      </rPr>
      <t>PAVR:</t>
    </r>
    <r>
      <rPr>
        <sz val="11"/>
        <color theme="1"/>
        <rFont val="Calibri"/>
        <family val="2"/>
        <scheme val="minor"/>
      </rPr>
      <t xml:space="preserve"> Porcentaje de Atenciones  Veterinarias realizadas</t>
    </r>
  </si>
  <si>
    <r>
      <rPr>
        <b/>
        <sz val="11"/>
        <color theme="1"/>
        <rFont val="Calibri"/>
        <family val="2"/>
        <scheme val="minor"/>
      </rPr>
      <t>PSDU:</t>
    </r>
    <r>
      <rPr>
        <sz val="11"/>
        <color theme="1"/>
        <rFont val="Calibri"/>
        <family val="2"/>
        <scheme val="minor"/>
      </rPr>
      <t xml:space="preserve"> Porcentaje de solicitudes ciudadanas de desarrollo urbano atendidas</t>
    </r>
  </si>
  <si>
    <r>
      <rPr>
        <b/>
        <sz val="11"/>
        <color theme="1"/>
        <rFont val="Calibri"/>
        <family val="2"/>
        <scheme val="minor"/>
      </rPr>
      <t>PADV:</t>
    </r>
    <r>
      <rPr>
        <sz val="11"/>
        <color theme="1"/>
        <rFont val="Calibri"/>
        <family val="2"/>
        <scheme val="minor"/>
      </rPr>
      <t xml:space="preserve"> Porcentaje de actividades directivas verificadas</t>
    </r>
  </si>
  <si>
    <r>
      <rPr>
        <b/>
        <sz val="11"/>
        <color theme="1"/>
        <rFont val="Calibri"/>
        <family val="2"/>
        <scheme val="minor"/>
      </rPr>
      <t xml:space="preserve">PPUS: </t>
    </r>
    <r>
      <rPr>
        <sz val="11"/>
        <color theme="1"/>
        <rFont val="Calibri"/>
        <family val="2"/>
        <scheme val="minor"/>
      </rPr>
      <t>Porcentaje de Permisos de Uso de suelo autorizados.</t>
    </r>
  </si>
  <si>
    <r>
      <rPr>
        <b/>
        <sz val="11"/>
        <color theme="1"/>
        <rFont val="Calibri"/>
        <family val="2"/>
        <scheme val="minor"/>
      </rPr>
      <t xml:space="preserve">PCUS: </t>
    </r>
    <r>
      <rPr>
        <sz val="11"/>
        <color theme="1"/>
        <rFont val="Calibri"/>
        <family val="2"/>
        <scheme val="minor"/>
      </rPr>
      <t>Porcentaje de solicitudes de Constancias de Uso de Suelo recibidas.</t>
    </r>
  </si>
  <si>
    <r>
      <rPr>
        <b/>
        <sz val="11"/>
        <color theme="1"/>
        <rFont val="Calibri"/>
        <family val="2"/>
        <scheme val="minor"/>
      </rPr>
      <t xml:space="preserve">PSPA: </t>
    </r>
    <r>
      <rPr>
        <sz val="11"/>
        <color theme="1"/>
        <rFont val="Calibri"/>
        <family val="2"/>
        <scheme val="minor"/>
      </rPr>
      <t>Porcentaje de solicitudes de Permisos para Publicidad y Anuncios recibidas</t>
    </r>
  </si>
  <si>
    <r>
      <rPr>
        <b/>
        <sz val="11"/>
        <color theme="1"/>
        <rFont val="Calibri"/>
        <family val="2"/>
        <scheme val="minor"/>
      </rPr>
      <t>PCUA:</t>
    </r>
    <r>
      <rPr>
        <sz val="11"/>
        <color theme="1"/>
        <rFont val="Calibri"/>
        <family val="2"/>
        <scheme val="minor"/>
      </rPr>
      <t xml:space="preserve"> Porcentaje de constancias de uso de suelo autorizadas</t>
    </r>
  </si>
  <si>
    <r>
      <rPr>
        <b/>
        <sz val="11"/>
        <color theme="1"/>
        <rFont val="Calibri"/>
        <family val="2"/>
        <scheme val="minor"/>
      </rPr>
      <t>PSUS:</t>
    </r>
    <r>
      <rPr>
        <sz val="11"/>
        <color theme="1"/>
        <rFont val="Calibri"/>
        <family val="2"/>
        <scheme val="minor"/>
      </rPr>
      <t xml:space="preserve"> Porcentaje de solicitudes de Constancias de Usos de Suelo revisadas</t>
    </r>
  </si>
  <si>
    <r>
      <rPr>
        <b/>
        <sz val="11"/>
        <color theme="1"/>
        <rFont val="Calibri"/>
        <family val="2"/>
        <scheme val="minor"/>
      </rPr>
      <t xml:space="preserve">PLCA: </t>
    </r>
    <r>
      <rPr>
        <sz val="11"/>
        <color theme="1"/>
        <rFont val="Calibri"/>
        <family val="2"/>
        <scheme val="minor"/>
      </rPr>
      <t>Porcentaje de licencias de construcción autorizadas.</t>
    </r>
  </si>
  <si>
    <r>
      <rPr>
        <b/>
        <sz val="11"/>
        <color theme="1"/>
        <rFont val="Calibri"/>
        <family val="2"/>
        <scheme val="minor"/>
      </rPr>
      <t xml:space="preserve">PLCR: </t>
    </r>
    <r>
      <rPr>
        <sz val="11"/>
        <color theme="1"/>
        <rFont val="Calibri"/>
        <family val="2"/>
        <scheme val="minor"/>
      </rPr>
      <t>Porcentaje de solicitudes de licencias de construcción recibidas.</t>
    </r>
  </si>
  <si>
    <r>
      <rPr>
        <b/>
        <sz val="11"/>
        <color theme="1"/>
        <rFont val="Calibri"/>
        <family val="2"/>
        <scheme val="minor"/>
      </rPr>
      <t>PAOV:</t>
    </r>
    <r>
      <rPr>
        <sz val="11"/>
        <color theme="1"/>
        <rFont val="Calibri"/>
        <family val="2"/>
        <scheme val="minor"/>
      </rPr>
      <t xml:space="preserve"> Porcentaje de anuncios y obras arquitectónicas verificadas.</t>
    </r>
  </si>
  <si>
    <r>
      <rPr>
        <b/>
        <sz val="11"/>
        <color theme="1"/>
        <rFont val="Calibri"/>
        <family val="2"/>
        <scheme val="minor"/>
      </rPr>
      <t xml:space="preserve">PIOR: </t>
    </r>
    <r>
      <rPr>
        <sz val="11"/>
        <color theme="1"/>
        <rFont val="Calibri"/>
        <family val="2"/>
        <scheme val="minor"/>
      </rPr>
      <t>Porcentaje de inspecciones a obras arquitectónicas y civiles realizadas.</t>
    </r>
  </si>
  <si>
    <t>ELABORÓ
Lic. Ursula Patricia Correa Castillo
Programas Especiales de la Secretaría Municipal 
de Ecología y Desarrollo Urbano</t>
  </si>
  <si>
    <t>Meta Trimestral: Durante este trimestre se siguieron realizando actividades adicionales debido al interés de la ciudadanía y hoteleros por implementar acciones para la protección de los organismos que anidan en las costas del municipio, por ello se logro superar la meta planeada.
Meta Anual: Se supero la Meta programada con las actividades que se implementaron cada trimestre.</t>
  </si>
  <si>
    <r>
      <rPr>
        <b/>
        <sz val="11"/>
        <color theme="1"/>
        <rFont val="Calibri"/>
        <family val="2"/>
        <scheme val="minor"/>
      </rPr>
      <t>PIAR:</t>
    </r>
    <r>
      <rPr>
        <sz val="11"/>
        <color theme="1"/>
        <rFont val="Calibri"/>
        <family val="2"/>
        <scheme val="minor"/>
      </rPr>
      <t xml:space="preserve"> Porcentaje de inspecciones a anuncios realizadas.</t>
    </r>
  </si>
  <si>
    <t xml:space="preserve"> E-PPA: 3.2 PROGRAMA DE DESARROLLO URBANO Y MEDIO AMBIENTE SUSTENTABLE</t>
  </si>
  <si>
    <t>Meta Trimestral: Durante este trimestre no se supero la meta programada ya que se recibieron menos denuncias de maltrato animal de las que se programaron.
Meta Anual: Se espera llegar al 100% de la meta programada.</t>
  </si>
  <si>
    <t>F. 3.2.1 Contribuir a garantizar la preservación de la riqueza natural única que tiene nuestro municipio mediante un crecimiento ordenado, sostenible y con responsabilidad compartida mediante la protección del medio ambiente y biodiversidad de las diferentes especies, que conllevaran a un equilibrio ecológico de acuerdo con el crecimiento de la ciudad</t>
  </si>
  <si>
    <t>P. 3.2.1.1. Procurar la protección del medio ambiente y biodiversidad de las diferentes especies, que conllevaran a un equilibrio ecológico de acuerdo con el crecimiento de la ciudad, con la finalidad de preservar las riquezas naturales del municipio.</t>
  </si>
  <si>
    <t>C. 3.2.1.1.1. Acciones de protección del medio ambiente y biodiversidad de la flora y fauna y de especies protegidas realizados.</t>
  </si>
  <si>
    <t xml:space="preserve">A. 3.2.1.1.1.1. Emisión de Dictamen de afectación de arbolado.
</t>
  </si>
  <si>
    <t>A. 3.2.1.1.1.2. Emisión Permiso de Poda para dar cumplimiento a la normatividad en materia de arbolado urbano realizados.</t>
  </si>
  <si>
    <t>A. 3.2.1.1.1.3. Emisión Permiso de  Derribo de arbolado para dar cumplimiento a la normatividad en materia de arbolado urbano realizados.</t>
  </si>
  <si>
    <t>A. 3.2.1.1.1.4. Emisión de Permiso de Trasplante de Arbolado para dar cumplimiento a la normatividad en materia de arbolado urbano realizados.</t>
  </si>
  <si>
    <t>A. 3.2.1.1.1.5. Actividades de protección y cuidado de la Tortuga Marina realizadas durante su etapa reproductiva en la costa del municipio.</t>
  </si>
  <si>
    <t>A. 3.2.1.1.1.6. Realización de acciones para la Protección del cangrejo azul  en la zona costera del territorio municipal.</t>
  </si>
  <si>
    <t>A. 3.2.1.1.1.7. Realización de jornadas de Reforestación y/o restauración de la zona urbana del municipio con plantas nativas.</t>
  </si>
  <si>
    <t>C. 3.2.1.1.2. Permisos Ecológicos con base en la normatividad ambiental establecida en los instrumentos legales vigentes emitidos.</t>
  </si>
  <si>
    <t xml:space="preserve">A. 3.2.1.1.2.1. Emisión de Constancia potencial de desarrollo de predios. </t>
  </si>
  <si>
    <t>A. 3.2.1.1.2.2. Elaboración de constancias deFactibilidad Ecológicas  a predios o proyectos de obras y/o actividades para que cumplan con los instrumentos de planeación en materia ambiental.</t>
  </si>
  <si>
    <t>A. 3.2.1.1.2.3. Emisión de anuencia ambiental de obra civil y actividades.</t>
  </si>
  <si>
    <t xml:space="preserve">C. 3.2.1.1.3. Permisos de Operación  en establecimientos comerciales  dentro de territorio municipal de Benito Juárez verificados. </t>
  </si>
  <si>
    <t>A. 3.2.1.1.3.1. Elaboración de Permisos de Operación a los contribuyentes de MBJ.</t>
  </si>
  <si>
    <t>A. 3.2.1.1.3.2. Verificacion de establecimientos comerciales que esten dando cumplimiento a la normatividad ambiental.</t>
  </si>
  <si>
    <t>A. 3.2.1.1.3.3. Atención a  las denuncias ciudadanas.</t>
  </si>
  <si>
    <t>A. 3.2.1.1.3.4. Atención, seguimiento y  conclusión a las denuncias y procedemientos juridicos.</t>
  </si>
  <si>
    <t>C. 3.2.1.1.4. Acciones para dfunfir informacion sobre el cuidado del medio ambiente relizadas</t>
  </si>
  <si>
    <t>A. 3.2.1.1.4.1. Implementación de  jornadas de entrega-recepción (entre ciudadanos y acopiadores), de residuos sólidos urbanos separados.</t>
  </si>
  <si>
    <t xml:space="preserve">A. 3.2.1.1.4.2. Promoción de  las buenas prácticas ambientales entre los servidores públicos municipales. </t>
  </si>
  <si>
    <t>A. 3.2.1.1.4.3. Aplicación del Programa de Educación Ambiental.</t>
  </si>
  <si>
    <t>C. 3.2.1.1.5. Planeación y regulación de instrumentos normartivos en materia ambiental realizados</t>
  </si>
  <si>
    <t>A. 3.2.1.1.5.1. cursos de capacitación, actualización y profesionalización al personal operativo y administrativo en materia normativa ambiental.</t>
  </si>
  <si>
    <t>A. 3.2.1.1.5.2. Actualización del Programa de Ordenamiento Ecológico Local del Municipio de Benito Juárez</t>
  </si>
  <si>
    <t xml:space="preserve">A. 3.2.1.1.5.3. Realización de  sesiones de la Comisión Municipal de Ecología. </t>
  </si>
  <si>
    <t>A. 3.2.1.1.5.4. Realización de jornadas de contribución y recuperación ambiental de humedales de agua dulce,  en la zona urbana  de Cancún.</t>
  </si>
  <si>
    <t>C. 3.2.1.1.6. Acciones para  el ciudado de las Areas Naturales Protegidas (ANP) realizadas</t>
  </si>
  <si>
    <t>A. 3.2.1.1.6.1. Impartición de cursos de capacitación para el personal que labora en el Parque Ecológico Ombligo Verde.</t>
  </si>
  <si>
    <t>A. 3.2.1.1.6.2. Realización de Recorridos guiados en el Parque Ecológico Ombligo Verde.</t>
  </si>
  <si>
    <t>A. 3.2.1.1.6.3. Realización de platicas de Educación y cultura en el Parque Ecológico Ombligo Verde,  enfocados a la comunidad en general con temas sobre el cuidado del medio ambiente y de las ANP.</t>
  </si>
  <si>
    <t>A. 3.2.1.1.6.4. Impartición de cursos de capacitación para el personal que labora en el Parque Ecológico Estatal Kabah.</t>
  </si>
  <si>
    <t>A. 3.2.1.1.6.5. Realización de Recorridos guiados en el Parque Ecológico Estatal Kabah.</t>
  </si>
  <si>
    <t>A. 3.2.1.1.6.6. Realización de platicas de Educación y cultura  en el Parque Ecológico Estatal Kabah enfocados a la comunidad en general con temas sobre el cuidado del medio ambiente y de las ANP.</t>
  </si>
  <si>
    <t>A. 3.2.1.1.7.1. Implementación de acciones para la protección animal dentro del territorio municipal.</t>
  </si>
  <si>
    <t>A. 3.2.1.1.7.2. Atención, seguimiento y  conclusión a las denuncias en materia de protección y el bienestar animal.</t>
  </si>
  <si>
    <t>A. 3.2.1.1.7.3. Establece la aplicación de acciones para mantener la salud y bienestar de los animales que lo requieran dentro del territorio municipal.</t>
  </si>
  <si>
    <t>C. 3.2.1.1.8 Solicitudes ciudadanas en materia de desarrollo urbano vinculadas con programas de ordenamiento territorial atendidas</t>
  </si>
  <si>
    <t>A. 3.2.1.1.8.1.  Verificación de las actividades de las direcciones de área.</t>
  </si>
  <si>
    <t xml:space="preserve">A. 3.2.1.1.9. Permisos de utilización de Uso de Suelo autorizados. </t>
  </si>
  <si>
    <t xml:space="preserve">A. 3.2.1.1.8.1  Recepción de solicitudes de Constancias de Uso de Suelo para Operación </t>
  </si>
  <si>
    <t>C. 3.2.1.1.9  Constancias de uso de suelo apegadas a la reglamentación vigente en el Estado y Municipio.</t>
  </si>
  <si>
    <t xml:space="preserve">A. 3.2.1.1.9.1 Revisión de solicitudes de Constancias de Uso de Suelo apegadas a la reglamentación vigente en el Estado y Municipio </t>
  </si>
  <si>
    <t>C. 3.2.1.1.10 Licencias de construcción autorizadas.</t>
  </si>
  <si>
    <t>A. 3.2.1.1.10.1.  Recepción de solicitudes de licencias de construcción.</t>
  </si>
  <si>
    <t>C. 3.2.1.1.11 Verificación de anuncios y obras arquitectónicas realizadas.</t>
  </si>
  <si>
    <t>A. 3.2.1.1.11.1 Inspección y Regularización de  Obras Arquitectónicas y Civiles Realizadas.</t>
  </si>
  <si>
    <t xml:space="preserve">A.3.2.1.1.11.2 Inspección y Regularización  de Anuncios Realizados </t>
  </si>
  <si>
    <t>Anual</t>
  </si>
  <si>
    <t>La posición ocupada en el primer trimestre del 2024 es la posición ocupada en 2023 debido a que aún no se publica la información 2024.
El avance trimestral y anual son los mismos debido a que es un indicador no acumulativo.
El valor de 127.78% indica que la posición de la ciudad empeoró en 27.78% al estar en la posición 23 cuando se pera llegar a la posición 18 cuando menos.</t>
  </si>
  <si>
    <t>N/D</t>
  </si>
  <si>
    <t>PERÍODO QUE SE INFORMA: DEL 01 DE ENERO AL 30  DE SEPTIEMBRE 2024</t>
  </si>
  <si>
    <t>Meta Trimestral: Se logro superar la meta proyectada, ya que durante este trimestre se atendieron todas las citas programadas y reuniones agendadas.
Meta Anual: Se espera llegar al 100% de la meta proyectada.</t>
  </si>
  <si>
    <t>C 3.2.1.1.7. Acciones para  la protección y el bienestar animal en el territorio municipal realizadas.</t>
  </si>
  <si>
    <t xml:space="preserve">Meta Trimestral: Se supero la Meta proyectada, gracias a que las Direcciones de área en conjunto con sus colaboradores lograron llegar en su mayoria a las metas que se proyectaron durante este trimestre.
Meta Anual: Se llego al 100% de lo programado y un poco más, gracias al arduo trabajo en conjunto con todos los colaboradores de la Secretaría Municipal de Ecología y Desarrollo Urbano. </t>
  </si>
  <si>
    <t>Meta Trimestral:  Derivado de las actividades que se desarrollaron durante este trimestre, se logró superar la meta proyectada.
Meta Anual:  Se llego al 100% de lo progamado, gracias al cumplimiento de las acciones programadas durante todo el ejerccico fiscal 2024.</t>
  </si>
  <si>
    <t>Meta Trimestral: rimestral: Durante este trimestre no se logró superar la meta proyectada.
Meta Anual: Se logro llegar al 100% y un poco más, gracias al trabajo arduo durante todo el año reflajo en los trimestres anteriores.</t>
  </si>
  <si>
    <t>Meta Trimestral: Durante este trimestre no se logro llegar a la meta programada, derivado a que no exisitio demasiada afluencia de solicitudes.
Meta Anual: No se logro llegar 100% de la meta programada anual, ya que durante los trimestres se emitieron menos permisos de poda de los que se proyectaron.</t>
  </si>
  <si>
    <t>Meta Trimestral: Durante este trimestre no se logro llegar a la meta programada, derivado de la revision minusiosa de cada uno de los requisitos para emitir dicho permiso.
Meta Anual: No se llego al 100% de lo proyectado en el año ya que durante los trimestres se emitieron menos permisos de los programados.</t>
  </si>
  <si>
    <t>Meta Trimestral:  Durante este trimestre no se logro llegar a la meta programada, derivado de la poca afluencia de solicitudes de este trámite.
Meta Anual: No se alcanzo el 100% de lo proyectado, derivado del poco ingreso de solicitudes para emitir el permiso de esta actividad.</t>
  </si>
  <si>
    <t>Meta Trimestral: Durante este trimestre se alcanzo la meta proyectada, ya que se realizaron todas las jornadas proyectadas.
Meta Anual: Se llego al 100% de lo proyectado.</t>
  </si>
  <si>
    <t>Meta Trimestral: Durante este trimestre se llego a la meta, ya que se realizaron jornadas adicionales.
Meta Anual: Se logro llegar al 100% de lo programado.</t>
  </si>
  <si>
    <t>Meta Trimestral: Durante este trimestre no se logro llegar a la Meta programada ya que ingresaron pocos trámites de esta actividad por lo tanto se autorizaron menos de los que se programaron.
Meta Anual: No se alcanzo el 100% de lo proyectado.</t>
  </si>
  <si>
    <t>Meta Trimestral:  Se informa que no ingresaron solicitudes para expedición de este permiso como se esperaba en la meta proyectada, por lo que no se logro alcanzar lo programada.
Meta Anual: No se llego al 100% de la meta programada, ya que durante los trimestres anteriores no hubo ingresos de este trámite.</t>
  </si>
  <si>
    <t xml:space="preserve">Meta Trimestral: Durante este trimestre no se llego a la meta proyectada, ya fueron pocas las factibilidades ecologicas que cumplieron con los instrumetos de planeación en materia ambiental.
Meta Anual: No se logro llegar al 100% por que fueron pocas las factibilidades que se pudieron emitir ya que no todos los trámites cumplian con las instrumentos de planeación en materia ambiental. </t>
  </si>
  <si>
    <t>Meta Trimestral: Durante este trimestre, no se llego a la meta proyectada, ya que  se emitieron menos anuencias de las programadas.
Meta Anual: Estuvimos cerca de lograr lo programado, se estara trabajando como hasta ahora y un poco más para seguir supervisando y protegiendo el medio ambiente.</t>
  </si>
  <si>
    <t>Meta Trimestral: No se logro alcanzar la meta programada ya que se ingresaron un poco menos de instrumentos legales de los que se programaron.
Meta Anual: No se logro llegar al 100% de la meta programada, ya que en algunos trimestres no se logro llegar a lo programado.</t>
  </si>
  <si>
    <t>Meta Trimestral: No se logro superar la meta ya que se emitieron menos trámites de los que se programaron.
Meta Anual: No se llego al 100% de la Meta programada.</t>
  </si>
  <si>
    <t>Meta Trimestral: Durante este trimestre no se logro superar la meta, sin embargo se alcanso un buen porcentaje de avance en la totalidad de los negocios que se visitarón.
Meta Anual: No se llego al 100% de la meta proyectada.</t>
  </si>
  <si>
    <t>Meta Trimestral: Durante este trimestre no se recibieron el total de denuncias programadas. 
Meta Anual: No se  llego al 100% de la Meta programada.</t>
  </si>
  <si>
    <t>Meta Trimestral: No se alcanzo la meta, ya que falto culminar un procedimiento juridico más para llegar a la Meta.
Meta Anual: No se llego al 100% de lo programado.</t>
  </si>
  <si>
    <t>Meta Trimestral:  Durante este trimestre no se logro superar la meta programada, ya que por tiempos no se logro cubrir todas las acciones de difusión programadas.
Meta Anual: No se llego al 100% de lo programado.</t>
  </si>
  <si>
    <t>Meta Trimestral: Durante este trimestre se logro completar todas las jornadas de reciclaton programadas por lo cual llegamos a la meta programada.
Meta Anual: Se lleg al 100% de las Metas programadas, cumpliendo con todos los reciclatones programados.</t>
  </si>
  <si>
    <t>Meta Trimestral: Durante este trimestre no se logro cubrir la visita a las diferentes oficinas de las dependencias municipales, sin embargo se logro un buen avanse a la meta proyectada.
Meta Anual: Se espera llegar al 100% de la meta programada.</t>
  </si>
  <si>
    <t>Meta Trimestral: Durante este trimestre no se logro cumplir con el número de talleres que se programaron, debido a el apoyo en otras actividades programadas.
Meta Anual: No se llego al 100% de la meta programada, ya que durante los trimestres no alcanzo lo programado.</t>
  </si>
  <si>
    <t xml:space="preserve">Meta Trimestral: Durante este trimestre se logro llegar a la meta proyectada derivado a las jornadas extraordinarias por solicitud de la ciudadanía.
Meta Anual: No se llego al 100% de lo programado ya que en algunos trimestres no se logro alcanzar la Meta. </t>
  </si>
  <si>
    <t>Meta Trimestral: Durante este trimestre se llego a la meta proyectada, ya que se realizaron todos los cursos programados.
Meta Anual: No se llego al 100% de la meta programada, ya que durante algunos trimestres se hubo cursos.</t>
  </si>
  <si>
    <t>Meta Trimestral: Meta superada porque se realizaron actividades extraordinarias.
Meta Anual: Se llego al 100% de las metas programadas.</t>
  </si>
  <si>
    <t>Meta Trimestral: Durante este trimestre no se pudo llevar a cabo la actividad programada.
Meta Anual: No se llego al  100% de la meta Proyectada.</t>
  </si>
  <si>
    <t>Meta Trimestral: Se alcanzo la meta programada, ya que se realizaron todas las jornadas de saneamiento de cenotes programadas durante este trimestre.
Meta Anual: Se llego al 100% de la meta proyectada, ya que se cumplio con todos las actividades programadas.</t>
  </si>
  <si>
    <t>Meta Trimestral: Durante este trimestre no se logro llegar a la meta proyectada, ya que faltaron un poco más de acciones de las que se llevaron a cabo.
Meta Anual: No se llego al 100% de la meta proyectada.</t>
  </si>
  <si>
    <t>Meta Trimestral:  Durante este trimestre se programo un curso, pero por cuestiones de agenda no se llevo acabo.
Meta Anual: No se llego al 100% de la meta proyectada.</t>
  </si>
  <si>
    <t>Meta Trimestral: No se alcanzo la meta proyectada, ya que no se realizaron todos los recorridos guiados proyectados.
Meta Anual: No se llego al 100% de la meta programada.</t>
  </si>
  <si>
    <t>Meta Trimestral: Durante este trimestre se logro superar la meta proyectada, ya que las platicas programas fueron muy productivas.
Meta Anual: Se supero la Meta programada con las actividades que se implementaran cada trimestre.</t>
  </si>
  <si>
    <t>Meta Trimestral:  Durante este trimestre no se logro  la meta proyectada, ya que no se realizo la actividad programada por cuestiones de agenda.
Meta Anual: No se llego a la Meta programada ya que durante algunos trimestres no se supero la meta.</t>
  </si>
  <si>
    <t>Meta Trimestral: Durante este trimestre no se logro la meta programada, ya que no se pudieron llevar a cabo todos los rrecorridos guiados programados.
Meta Anual: No se llego al 100% porque falto realizar más recorridos guiados.</t>
  </si>
  <si>
    <t>Meta Trimestral: Durante este trimestre no se llego a la meta programada ya que hubo poca afluencia de la ciudadano al ANP.
Meta Anual: No se llego al 100% de la meta programada.</t>
  </si>
  <si>
    <t>Meta Trimestral:  Durante este trimestre no se llego a la meta programada, ya que algunas actividades programadas no se lograron cumplir al 100%.
Meta Anual: No se llego al 100% de lo programado.</t>
  </si>
  <si>
    <t>Meta Trimestral:  Se alcanzo la meta programada,  ya que se cumplieron todas las acciones programadas para el bienestar de los animales.
Meta Anual: Se llego al 100% de lo programado.</t>
  </si>
  <si>
    <t>Meta Trimestral:  Durante este trimestre no se llego a la meta programada atenciones medicas ya que fueron atendidas menos de los que se programaron.
Meta Anual: No se llego al 100% de la meta proyectada.</t>
  </si>
  <si>
    <t>Meta Trimestral:  No se logro llegar a la Meta programada, ya que algunos procesos no se lograron terminar en tiempo durante este trimestre.
Anual: No se llego al 100% de la meta programada.</t>
  </si>
  <si>
    <t>Meta Trimestral: No se logro superar la meta programada, ya que todo se realiza digitalmente, algunas personas no logran concluir el trámite.
Meta Anual: No se llego al 100% de la meta programada porque en algunos trimestre no se logro llegar a a Meta.</t>
  </si>
  <si>
    <t>Meta Trimestral: Se logro superar la Meta Programada, ya que el trámite se realiza completamente en linea, de esta forma se facilita el ingreso del mismo.
Meta Anual: No se llego al 100% de la meta programada, ya que no ingresaron tantos trámmites como se programo.</t>
  </si>
  <si>
    <t>Meta Trimestral: No se alcanzo la Meta programada, falto un poco más de ingresos de este trámite.
Meta Anual: Se llego al 100% de la meta programada.</t>
  </si>
  <si>
    <t>Meta Trimestral: Se logro superar la Meta proyectada, gracias al arduo trabajo que se realiza con los inspectores para verificar que los fraccionamientos cumplan con la reglamentación correcta.
Meta Anual: Se llego al 100% de la meta programada.</t>
  </si>
  <si>
    <t>Meta Trimestral: Se supero la meta programada, gracias al arduo trabajo de los tecnicos para revisar los trámites y se pudieran autorizar en tiempo y forma. 
Meta Anual: Se llego al 100% de la meta programada.</t>
  </si>
  <si>
    <t>Meta Trimestral: Se logro superar la meta programada y un poco más, ya que se han implementado cursos con peritos para retroalimentar el correcto ingreso de los trámites y actulización de formatos si es que hay.
Meta Anual:  No se llego al 100% de lo programado.</t>
  </si>
  <si>
    <t>Meta Trimestral: No se logro llegar a la meta programada, ya que falto un poco más de inspección en la supervisar a Obras nuevas.
Meta Anual: No se llego al 100% de lo proyectado.</t>
  </si>
  <si>
    <t>Meta Trimestral: No se alcanzo llegar a la meta Proyectada durante este trimestre, falto un poco más de supervisiones por cumplir en tiempo y forma apegados a los procedimientos.
Meta Anual: No se llego a la meta proyectada.</t>
  </si>
  <si>
    <t>Meta Trimestral: Durante este trimestre se logro superar la meta proyectada, gracias al trabajo en equipo y coordinado que realizan los inspectores con otras Direcciones y a la estrategia de que se implemento de zonificación de Sectores.
Meta Anual: Se llego al 100% de la Meta programada.</t>
  </si>
  <si>
    <t>Meta Trimestral: Este trimestre se logro superar la meta proyectada, gracias al trabajo en equipo y coordinado que realizan los inspectores con otras Direcciones y a la estrategia de que se implemento de zonificación de Sectores.
Meta Anual: Se alcanzo el 100% de la Meta programada.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</si>
</sst>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3" formatCode="_-* #,##0.00_-;\-* #,##0.00_-;_-* &quot;-&quot;??_-;_-@_-"/>
  </numFmts>
  <fonts count="17" x14ac:knownFonts="1"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4"/>
      <color theme="1"/>
      <name val="Arial"/>
      <family val="2"/>
    </font>
    <font>
      <b/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1"/>
      <color theme="1"/>
      <name val="Arial"/>
      <family val="2"/>
    </font>
    <font>
      <sz val="11"/>
      <color theme="1"/>
      <name val="Arial"/>
      <family val="2"/>
    </font>
    <font>
      <b/>
      <sz val="12"/>
      <color theme="1"/>
      <name val="Calibri"/>
      <family val="2"/>
      <scheme val="minor"/>
    </font>
    <font>
      <sz val="9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7" tint="0.39997558519241921"/>
        <bgColor indexed="64"/>
      </patternFill>
    </fill>
    <fill>
      <patternFill patternType="solid">
        <fgColor theme="7" tint="0.79998168889431442"/>
        <bgColor indexed="64"/>
      </patternFill>
    </fill>
  </fills>
  <borders count="44">
    <border>
      <left/>
      <right/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dotted">
        <color indexed="64"/>
      </right>
      <top style="thick">
        <color indexed="64"/>
      </top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medium">
        <color indexed="64"/>
      </right>
      <top style="dotted">
        <color indexed="64"/>
      </top>
      <bottom style="medium">
        <color indexed="64"/>
      </bottom>
      <diagonal/>
    </border>
    <border>
      <left/>
      <right/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dotted">
        <color indexed="64"/>
      </left>
      <right/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thin">
        <color indexed="64"/>
      </top>
      <bottom/>
      <diagonal/>
    </border>
    <border>
      <left style="thin">
        <color indexed="64"/>
      </left>
      <right style="dotted">
        <color indexed="64"/>
      </right>
      <top/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</borders>
  <cellStyleXfs count="5">
    <xf numFmtId="0" fontId="0" fillId="0" borderId="0"/>
    <xf numFmtId="43" fontId="12" fillId="0" borderId="0" applyFont="0" applyFill="0" applyBorder="0" applyAlignment="0" applyProtection="0"/>
    <xf numFmtId="9" fontId="12" fillId="0" borderId="0" applyFont="0" applyFill="0" applyBorder="0" applyAlignment="0" applyProtection="0"/>
    <xf numFmtId="0" fontId="12" fillId="0" borderId="0"/>
    <xf numFmtId="43" fontId="12" fillId="0" borderId="0" applyFont="0" applyFill="0" applyBorder="0" applyAlignment="0" applyProtection="0"/>
  </cellStyleXfs>
  <cellXfs count="108">
    <xf numFmtId="0" fontId="0" fillId="0" borderId="0" xfId="0"/>
    <xf numFmtId="0" fontId="0" fillId="0" borderId="13" xfId="0" applyBorder="1"/>
    <xf numFmtId="0" fontId="0" fillId="0" borderId="1" xfId="0" applyBorder="1"/>
    <xf numFmtId="0" fontId="0" fillId="0" borderId="4" xfId="0" applyBorder="1"/>
    <xf numFmtId="0" fontId="0" fillId="0" borderId="14" xfId="0" applyBorder="1"/>
    <xf numFmtId="0" fontId="0" fillId="0" borderId="5" xfId="0" applyBorder="1"/>
    <xf numFmtId="0" fontId="11" fillId="0" borderId="15" xfId="0" applyFont="1" applyBorder="1" applyAlignment="1">
      <alignment horizontal="center" vertical="center" wrapText="1"/>
    </xf>
    <xf numFmtId="10" fontId="0" fillId="0" borderId="0" xfId="0" applyNumberFormat="1"/>
    <xf numFmtId="0" fontId="9" fillId="0" borderId="16" xfId="2" applyNumberFormat="1" applyFont="1" applyFill="1" applyBorder="1" applyAlignment="1">
      <alignment horizontal="center" vertical="center"/>
    </xf>
    <xf numFmtId="0" fontId="9" fillId="0" borderId="16" xfId="1" applyNumberFormat="1" applyFont="1" applyFill="1" applyBorder="1" applyAlignment="1">
      <alignment horizontal="center" vertical="center" wrapText="1"/>
    </xf>
    <xf numFmtId="0" fontId="9" fillId="0" borderId="16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15" fillId="0" borderId="0" xfId="0" applyFont="1" applyAlignment="1">
      <alignment vertical="top"/>
    </xf>
    <xf numFmtId="0" fontId="0" fillId="0" borderId="0" xfId="0" applyAlignment="1">
      <alignment vertical="center"/>
    </xf>
    <xf numFmtId="0" fontId="9" fillId="0" borderId="30" xfId="0" applyFont="1" applyBorder="1" applyAlignment="1">
      <alignment horizontal="center" vertical="center" wrapText="1"/>
    </xf>
    <xf numFmtId="3" fontId="9" fillId="0" borderId="16" xfId="0" applyNumberFormat="1" applyFont="1" applyBorder="1" applyAlignment="1">
      <alignment horizontal="center" vertical="center" wrapText="1"/>
    </xf>
    <xf numFmtId="0" fontId="14" fillId="3" borderId="16" xfId="0" applyFont="1" applyFill="1" applyBorder="1" applyAlignment="1">
      <alignment horizontal="center" vertical="center" wrapText="1"/>
    </xf>
    <xf numFmtId="0" fontId="9" fillId="3" borderId="16" xfId="0" applyFont="1" applyFill="1" applyBorder="1" applyAlignment="1">
      <alignment horizontal="center" vertical="center" wrapText="1"/>
    </xf>
    <xf numFmtId="3" fontId="9" fillId="3" borderId="16" xfId="0" applyNumberFormat="1" applyFont="1" applyFill="1" applyBorder="1" applyAlignment="1">
      <alignment horizontal="center" vertical="center" wrapText="1"/>
    </xf>
    <xf numFmtId="1" fontId="2" fillId="0" borderId="34" xfId="2" applyNumberFormat="1" applyFont="1" applyFill="1" applyBorder="1" applyAlignment="1">
      <alignment horizontal="center" vertical="center" wrapText="1"/>
    </xf>
    <xf numFmtId="9" fontId="2" fillId="0" borderId="43" xfId="2" applyFont="1" applyFill="1" applyBorder="1" applyAlignment="1">
      <alignment horizontal="center" vertical="center" wrapText="1"/>
    </xf>
    <xf numFmtId="1" fontId="2" fillId="0" borderId="36" xfId="2" applyNumberFormat="1" applyFont="1" applyFill="1" applyBorder="1" applyAlignment="1">
      <alignment horizontal="center" vertical="center" wrapText="1"/>
    </xf>
    <xf numFmtId="0" fontId="3" fillId="0" borderId="16" xfId="0" applyFont="1" applyBorder="1" applyAlignment="1">
      <alignment horizontal="left" vertical="center" wrapText="1"/>
    </xf>
    <xf numFmtId="0" fontId="9" fillId="0" borderId="16" xfId="0" applyFont="1" applyBorder="1" applyAlignment="1">
      <alignment horizontal="left" vertical="center" wrapText="1"/>
    </xf>
    <xf numFmtId="0" fontId="9" fillId="0" borderId="28" xfId="0" applyFont="1" applyBorder="1" applyAlignment="1">
      <alignment horizontal="left" vertical="center" wrapText="1"/>
    </xf>
    <xf numFmtId="0" fontId="9" fillId="0" borderId="16" xfId="0" applyFont="1" applyBorder="1" applyAlignment="1">
      <alignment horizontal="center" vertical="center" wrapText="1"/>
    </xf>
    <xf numFmtId="10" fontId="9" fillId="0" borderId="16" xfId="0" applyNumberFormat="1" applyFont="1" applyBorder="1" applyAlignment="1">
      <alignment horizontal="center" vertical="center" wrapText="1"/>
    </xf>
    <xf numFmtId="0" fontId="15" fillId="0" borderId="1" xfId="0" applyFont="1" applyBorder="1" applyAlignment="1">
      <alignment horizontal="center" vertical="center" wrapText="1"/>
    </xf>
    <xf numFmtId="0" fontId="15" fillId="0" borderId="1" xfId="0" applyFont="1" applyBorder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9" fillId="0" borderId="27" xfId="0" applyFont="1" applyBorder="1" applyAlignment="1">
      <alignment horizontal="left" vertical="center" wrapText="1"/>
    </xf>
    <xf numFmtId="0" fontId="9" fillId="0" borderId="29" xfId="0" applyFont="1" applyBorder="1" applyAlignment="1">
      <alignment horizontal="left" vertical="center" wrapText="1"/>
    </xf>
    <xf numFmtId="0" fontId="15" fillId="0" borderId="1" xfId="0" applyFont="1" applyBorder="1" applyAlignment="1">
      <alignment horizontal="center" vertical="top" wrapText="1"/>
    </xf>
    <xf numFmtId="0" fontId="9" fillId="0" borderId="30" xfId="0" applyFont="1" applyBorder="1" applyAlignment="1">
      <alignment horizontal="center" vertical="center" wrapText="1"/>
    </xf>
    <xf numFmtId="10" fontId="9" fillId="0" borderId="30" xfId="0" applyNumberFormat="1" applyFont="1" applyBorder="1" applyAlignment="1">
      <alignment horizontal="center" vertical="center" wrapText="1"/>
    </xf>
    <xf numFmtId="0" fontId="9" fillId="0" borderId="30" xfId="0" applyFont="1" applyBorder="1" applyAlignment="1">
      <alignment horizontal="left" vertical="center" wrapText="1"/>
    </xf>
    <xf numFmtId="0" fontId="9" fillId="0" borderId="31" xfId="0" applyFont="1" applyBorder="1" applyAlignment="1">
      <alignment horizontal="left" vertical="center" wrapText="1"/>
    </xf>
    <xf numFmtId="0" fontId="6" fillId="0" borderId="16" xfId="0" applyFont="1" applyBorder="1" applyAlignment="1">
      <alignment horizontal="left" vertical="center" wrapText="1"/>
    </xf>
    <xf numFmtId="0" fontId="6" fillId="0" borderId="30" xfId="0" applyFont="1" applyBorder="1" applyAlignment="1">
      <alignment horizontal="left" vertical="center" wrapText="1"/>
    </xf>
    <xf numFmtId="0" fontId="9" fillId="0" borderId="27" xfId="0" applyFont="1" applyBorder="1" applyAlignment="1">
      <alignment horizontal="justify" vertical="center" wrapText="1"/>
    </xf>
    <xf numFmtId="0" fontId="7" fillId="0" borderId="16" xfId="0" applyFont="1" applyBorder="1" applyAlignment="1">
      <alignment horizontal="justify" vertical="center" wrapText="1"/>
    </xf>
    <xf numFmtId="0" fontId="9" fillId="0" borderId="16" xfId="0" applyFont="1" applyBorder="1" applyAlignment="1">
      <alignment horizontal="justify" vertical="center" wrapText="1"/>
    </xf>
    <xf numFmtId="0" fontId="9" fillId="0" borderId="16" xfId="0" applyFont="1" applyBorder="1" applyAlignment="1">
      <alignment horizontal="center" vertical="center"/>
    </xf>
    <xf numFmtId="1" fontId="9" fillId="0" borderId="16" xfId="0" applyNumberFormat="1" applyFont="1" applyBorder="1" applyAlignment="1">
      <alignment horizontal="center" vertical="center"/>
    </xf>
    <xf numFmtId="0" fontId="14" fillId="2" borderId="27" xfId="0" applyFont="1" applyFill="1" applyBorder="1" applyAlignment="1">
      <alignment horizontal="justify" vertical="center" wrapText="1"/>
    </xf>
    <xf numFmtId="0" fontId="14" fillId="3" borderId="16" xfId="0" applyFont="1" applyFill="1" applyBorder="1" applyAlignment="1">
      <alignment horizontal="left" vertical="center" wrapText="1"/>
    </xf>
    <xf numFmtId="0" fontId="14" fillId="3" borderId="16" xfId="0" applyFont="1" applyFill="1" applyBorder="1" applyAlignment="1">
      <alignment horizontal="center" vertical="center" wrapText="1"/>
    </xf>
    <xf numFmtId="0" fontId="3" fillId="0" borderId="16" xfId="0" applyFont="1" applyBorder="1" applyAlignment="1">
      <alignment horizontal="justify" vertical="center" wrapText="1"/>
    </xf>
    <xf numFmtId="0" fontId="9" fillId="0" borderId="28" xfId="0" applyFont="1" applyBorder="1" applyAlignment="1">
      <alignment horizontal="justify" vertical="center" wrapText="1"/>
    </xf>
    <xf numFmtId="10" fontId="9" fillId="3" borderId="16" xfId="0" applyNumberFormat="1" applyFont="1" applyFill="1" applyBorder="1" applyAlignment="1">
      <alignment horizontal="center" vertical="center" wrapText="1"/>
    </xf>
    <xf numFmtId="0" fontId="14" fillId="3" borderId="28" xfId="0" applyFont="1" applyFill="1" applyBorder="1" applyAlignment="1">
      <alignment horizontal="left" vertical="center" wrapText="1"/>
    </xf>
    <xf numFmtId="3" fontId="14" fillId="3" borderId="16" xfId="0" applyNumberFormat="1" applyFont="1" applyFill="1" applyBorder="1" applyAlignment="1">
      <alignment horizontal="center" vertical="center" wrapText="1"/>
    </xf>
    <xf numFmtId="0" fontId="9" fillId="3" borderId="16" xfId="0" applyFont="1" applyFill="1" applyBorder="1" applyAlignment="1">
      <alignment horizontal="center" vertical="center" wrapText="1"/>
    </xf>
    <xf numFmtId="0" fontId="9" fillId="0" borderId="26" xfId="0" applyFont="1" applyBorder="1" applyAlignment="1">
      <alignment horizontal="justify" vertical="center" wrapText="1"/>
    </xf>
    <xf numFmtId="0" fontId="5" fillId="0" borderId="33" xfId="0" applyFont="1" applyBorder="1" applyAlignment="1">
      <alignment horizontal="center" vertical="center" wrapText="1"/>
    </xf>
    <xf numFmtId="0" fontId="5" fillId="0" borderId="34" xfId="0" applyFont="1" applyBorder="1" applyAlignment="1">
      <alignment horizontal="center" vertical="center" wrapText="1"/>
    </xf>
    <xf numFmtId="10" fontId="16" fillId="0" borderId="41" xfId="0" applyNumberFormat="1" applyFont="1" applyBorder="1" applyAlignment="1">
      <alignment horizontal="center" vertical="center" wrapText="1"/>
    </xf>
    <xf numFmtId="10" fontId="16" fillId="0" borderId="42" xfId="0" applyNumberFormat="1" applyFont="1" applyBorder="1" applyAlignment="1">
      <alignment horizontal="center" vertical="center" wrapText="1"/>
    </xf>
    <xf numFmtId="10" fontId="16" fillId="0" borderId="39" xfId="0" applyNumberFormat="1" applyFont="1" applyBorder="1" applyAlignment="1">
      <alignment horizontal="center" vertical="center" wrapText="1"/>
    </xf>
    <xf numFmtId="10" fontId="16" fillId="0" borderId="40" xfId="0" applyNumberFormat="1" applyFont="1" applyBorder="1" applyAlignment="1">
      <alignment horizontal="center" vertical="center" wrapText="1"/>
    </xf>
    <xf numFmtId="0" fontId="5" fillId="0" borderId="32" xfId="0" applyFont="1" applyBorder="1" applyAlignment="1">
      <alignment horizontal="justify" vertical="center" wrapText="1"/>
    </xf>
    <xf numFmtId="0" fontId="5" fillId="0" borderId="35" xfId="0" applyFont="1" applyBorder="1" applyAlignment="1">
      <alignment horizontal="justify" vertical="center" wrapText="1"/>
    </xf>
    <xf numFmtId="0" fontId="5" fillId="0" borderId="37" xfId="0" applyFont="1" applyBorder="1" applyAlignment="1">
      <alignment horizontal="justify" vertical="center" wrapText="1"/>
    </xf>
    <xf numFmtId="0" fontId="5" fillId="0" borderId="38" xfId="0" applyFont="1" applyBorder="1" applyAlignment="1">
      <alignment horizontal="justify" vertical="center" wrapText="1"/>
    </xf>
    <xf numFmtId="0" fontId="5" fillId="0" borderId="33" xfId="0" applyFont="1" applyBorder="1" applyAlignment="1">
      <alignment horizontal="justify" vertical="center" wrapText="1"/>
    </xf>
    <xf numFmtId="0" fontId="5" fillId="0" borderId="34" xfId="0" applyFont="1" applyBorder="1" applyAlignment="1">
      <alignment horizontal="justify" vertical="center" wrapText="1"/>
    </xf>
    <xf numFmtId="2" fontId="5" fillId="0" borderId="33" xfId="0" applyNumberFormat="1" applyFont="1" applyBorder="1" applyAlignment="1">
      <alignment horizontal="center" vertical="center" wrapText="1"/>
    </xf>
    <xf numFmtId="2" fontId="5" fillId="0" borderId="34" xfId="0" applyNumberFormat="1" applyFont="1" applyBorder="1" applyAlignment="1">
      <alignment horizontal="center" vertical="center" wrapText="1"/>
    </xf>
    <xf numFmtId="0" fontId="11" fillId="0" borderId="2" xfId="0" applyFont="1" applyBorder="1" applyAlignment="1">
      <alignment horizontal="center" vertical="center" wrapText="1"/>
    </xf>
    <xf numFmtId="0" fontId="11" fillId="0" borderId="15" xfId="0" applyFont="1" applyBorder="1" applyAlignment="1">
      <alignment horizontal="center" vertical="center" wrapText="1"/>
    </xf>
    <xf numFmtId="0" fontId="10" fillId="0" borderId="0" xfId="0" applyFont="1" applyAlignment="1">
      <alignment horizontal="center"/>
    </xf>
    <xf numFmtId="0" fontId="10" fillId="0" borderId="5" xfId="0" applyFont="1" applyBorder="1" applyAlignment="1">
      <alignment horizontal="center"/>
    </xf>
    <xf numFmtId="0" fontId="10" fillId="0" borderId="0" xfId="0" applyFont="1" applyAlignment="1">
      <alignment horizontal="center" vertical="center"/>
    </xf>
    <xf numFmtId="0" fontId="10" fillId="0" borderId="5" xfId="0" applyFont="1" applyBorder="1" applyAlignment="1">
      <alignment horizontal="center" vertical="center"/>
    </xf>
    <xf numFmtId="0" fontId="10" fillId="0" borderId="9" xfId="0" applyFont="1" applyBorder="1" applyAlignment="1">
      <alignment horizontal="left" vertical="center"/>
    </xf>
    <xf numFmtId="0" fontId="10" fillId="0" borderId="10" xfId="0" applyFont="1" applyBorder="1" applyAlignment="1">
      <alignment horizontal="left" vertical="center"/>
    </xf>
    <xf numFmtId="0" fontId="10" fillId="0" borderId="20" xfId="0" applyFont="1" applyBorder="1" applyAlignment="1">
      <alignment horizontal="center" vertical="center"/>
    </xf>
    <xf numFmtId="0" fontId="10" fillId="0" borderId="21" xfId="0" applyFont="1" applyBorder="1" applyAlignment="1">
      <alignment horizontal="center" vertical="center"/>
    </xf>
    <xf numFmtId="0" fontId="10" fillId="0" borderId="22" xfId="0" applyFont="1" applyBorder="1" applyAlignment="1">
      <alignment horizontal="center" vertical="center"/>
    </xf>
    <xf numFmtId="0" fontId="11" fillId="0" borderId="23" xfId="0" applyFont="1" applyBorder="1" applyAlignment="1">
      <alignment horizontal="center" vertical="center" wrapText="1"/>
    </xf>
    <xf numFmtId="0" fontId="11" fillId="0" borderId="24" xfId="0" applyFont="1" applyBorder="1" applyAlignment="1">
      <alignment horizontal="center" vertical="center" wrapText="1"/>
    </xf>
    <xf numFmtId="0" fontId="11" fillId="0" borderId="25" xfId="0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 wrapText="1"/>
    </xf>
    <xf numFmtId="0" fontId="11" fillId="0" borderId="18" xfId="0" applyFont="1" applyBorder="1" applyAlignment="1">
      <alignment horizontal="center" vertical="center" wrapText="1"/>
    </xf>
    <xf numFmtId="0" fontId="11" fillId="0" borderId="19" xfId="0" applyFont="1" applyBorder="1" applyAlignment="1">
      <alignment horizontal="center" vertical="center" wrapText="1"/>
    </xf>
    <xf numFmtId="0" fontId="11" fillId="0" borderId="11" xfId="0" applyFont="1" applyBorder="1" applyAlignment="1">
      <alignment horizontal="center" vertical="center"/>
    </xf>
    <xf numFmtId="0" fontId="11" fillId="0" borderId="6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11" fillId="0" borderId="7" xfId="0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0" fontId="11" fillId="0" borderId="8" xfId="0" applyFont="1" applyBorder="1" applyAlignment="1">
      <alignment horizontal="center" vertical="center"/>
    </xf>
    <xf numFmtId="0" fontId="11" fillId="0" borderId="15" xfId="0" applyFont="1" applyBorder="1" applyAlignment="1">
      <alignment horizontal="center" vertical="center"/>
    </xf>
    <xf numFmtId="0" fontId="11" fillId="0" borderId="17" xfId="0" applyFont="1" applyBorder="1" applyAlignment="1">
      <alignment horizontal="center" vertical="center"/>
    </xf>
    <xf numFmtId="0" fontId="11" fillId="0" borderId="3" xfId="0" applyFont="1" applyBorder="1" applyAlignment="1">
      <alignment horizontal="center" vertical="center"/>
    </xf>
    <xf numFmtId="0" fontId="14" fillId="2" borderId="27" xfId="0" applyFont="1" applyFill="1" applyBorder="1" applyAlignment="1">
      <alignment horizontal="left" vertical="center" wrapText="1"/>
    </xf>
    <xf numFmtId="0" fontId="9" fillId="0" borderId="27" xfId="0" applyFont="1" applyBorder="1" applyAlignment="1">
      <alignment horizontal="center" vertical="center" wrapText="1"/>
    </xf>
    <xf numFmtId="3" fontId="9" fillId="0" borderId="16" xfId="0" applyNumberFormat="1" applyFont="1" applyBorder="1" applyAlignment="1">
      <alignment horizontal="center" vertical="center" wrapText="1"/>
    </xf>
    <xf numFmtId="0" fontId="9" fillId="2" borderId="27" xfId="0" applyFont="1" applyFill="1" applyBorder="1" applyAlignment="1">
      <alignment horizontal="left" vertical="center" wrapText="1"/>
    </xf>
    <xf numFmtId="0" fontId="9" fillId="3" borderId="16" xfId="0" applyFont="1" applyFill="1" applyBorder="1" applyAlignment="1">
      <alignment horizontal="left" vertical="center" wrapText="1"/>
    </xf>
    <xf numFmtId="3" fontId="9" fillId="3" borderId="16" xfId="0" applyNumberFormat="1" applyFont="1" applyFill="1" applyBorder="1" applyAlignment="1">
      <alignment horizontal="center" vertical="center" wrapText="1"/>
    </xf>
    <xf numFmtId="0" fontId="9" fillId="3" borderId="28" xfId="0" applyFont="1" applyFill="1" applyBorder="1" applyAlignment="1">
      <alignment horizontal="left" vertical="center" wrapText="1"/>
    </xf>
    <xf numFmtId="0" fontId="4" fillId="2" borderId="27" xfId="0" applyFont="1" applyFill="1" applyBorder="1" applyAlignment="1">
      <alignment horizontal="left" vertical="center" wrapText="1"/>
    </xf>
    <xf numFmtId="0" fontId="4" fillId="0" borderId="16" xfId="0" applyFont="1" applyBorder="1" applyAlignment="1">
      <alignment horizontal="left" vertical="center" wrapText="1"/>
    </xf>
    <xf numFmtId="0" fontId="8" fillId="0" borderId="27" xfId="0" applyFont="1" applyBorder="1" applyAlignment="1">
      <alignment horizontal="left" vertical="center" wrapText="1"/>
    </xf>
    <xf numFmtId="0" fontId="8" fillId="0" borderId="16" xfId="0" applyFont="1" applyBorder="1" applyAlignment="1">
      <alignment horizontal="left" vertical="center" wrapText="1"/>
    </xf>
    <xf numFmtId="0" fontId="14" fillId="0" borderId="16" xfId="0" applyFont="1" applyBorder="1" applyAlignment="1">
      <alignment horizontal="left" vertical="center" wrapText="1"/>
    </xf>
    <xf numFmtId="0" fontId="14" fillId="0" borderId="28" xfId="0" applyFont="1" applyBorder="1" applyAlignment="1">
      <alignment horizontal="left" vertical="center" wrapText="1"/>
    </xf>
  </cellXfs>
  <cellStyles count="5">
    <cellStyle name="Millares" xfId="1" builtinId="3"/>
    <cellStyle name="Millares 2" xfId="4" xr:uid="{00000000-0005-0000-0000-000001000000}"/>
    <cellStyle name="Normal" xfId="0" builtinId="0"/>
    <cellStyle name="Normal 2" xfId="3" xr:uid="{00000000-0005-0000-0000-000003000000}"/>
    <cellStyle name="Porcentaje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619126</xdr:colOff>
      <xdr:row>2</xdr:row>
      <xdr:rowOff>124664</xdr:rowOff>
    </xdr:from>
    <xdr:to>
      <xdr:col>3</xdr:col>
      <xdr:colOff>1539876</xdr:colOff>
      <xdr:row>3</xdr:row>
      <xdr:rowOff>91016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E742AE7-173D-124D-ABD1-7FCE13CBF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95626" y="531064"/>
          <a:ext cx="920750" cy="969652"/>
        </a:xfrm>
        <a:prstGeom prst="rect">
          <a:avLst/>
        </a:prstGeom>
      </xdr:spPr>
    </xdr:pic>
    <xdr:clientData/>
  </xdr:twoCellAnchor>
  <xdr:twoCellAnchor editAs="oneCell">
    <xdr:from>
      <xdr:col>15</xdr:col>
      <xdr:colOff>326570</xdr:colOff>
      <xdr:row>0</xdr:row>
      <xdr:rowOff>0</xdr:rowOff>
    </xdr:from>
    <xdr:to>
      <xdr:col>17</xdr:col>
      <xdr:colOff>1315542</xdr:colOff>
      <xdr:row>0</xdr:row>
      <xdr:rowOff>170513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F1625B0-58B9-4571-A3FC-F04144817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30999" y="0"/>
          <a:ext cx="4581257" cy="210526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D3:T119"/>
  <sheetViews>
    <sheetView tabSelected="1" topLeftCell="D10" zoomScale="60" zoomScaleNormal="60" zoomScaleSheetLayoutView="40" workbookViewId="0">
      <pane xSplit="6" ySplit="3" topLeftCell="J13" activePane="bottomRight" state="frozen"/>
      <selection activeCell="D10" sqref="D10"/>
      <selection pane="topRight" activeCell="J10" sqref="J10"/>
      <selection pane="bottomLeft" activeCell="D13" sqref="D13"/>
      <selection pane="bottomRight" activeCell="I15" sqref="I15:I16"/>
    </sheetView>
  </sheetViews>
  <sheetFormatPr baseColWidth="10" defaultColWidth="11" defaultRowHeight="15.6" x14ac:dyDescent="0.3"/>
  <cols>
    <col min="4" max="4" width="45.3984375" customWidth="1"/>
    <col min="5" max="5" width="21.09765625" customWidth="1"/>
    <col min="6" max="6" width="18.59765625" customWidth="1"/>
    <col min="7" max="7" width="18" customWidth="1"/>
    <col min="8" max="9" width="17.8984375" customWidth="1"/>
    <col min="10" max="13" width="12.8984375" customWidth="1"/>
    <col min="14" max="15" width="22.09765625" customWidth="1"/>
    <col min="16" max="18" width="23.59765625" customWidth="1"/>
  </cols>
  <sheetData>
    <row r="3" spans="4:20" x14ac:dyDescent="0.3">
      <c r="D3" s="1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3"/>
    </row>
    <row r="4" spans="4:20" ht="17.399999999999999" x14ac:dyDescent="0.3">
      <c r="D4" s="4"/>
      <c r="E4" s="71" t="s">
        <v>0</v>
      </c>
      <c r="F4" s="71"/>
      <c r="G4" s="71"/>
      <c r="H4" s="71"/>
      <c r="I4" s="71"/>
      <c r="J4" s="71"/>
      <c r="K4" s="71"/>
      <c r="L4" s="71"/>
      <c r="M4" s="71"/>
      <c r="N4" s="71"/>
      <c r="O4" s="71"/>
      <c r="P4" s="71"/>
      <c r="Q4" s="71"/>
      <c r="R4" s="72"/>
    </row>
    <row r="5" spans="4:20" ht="17.399999999999999" x14ac:dyDescent="0.3">
      <c r="D5" s="4"/>
      <c r="E5" s="71" t="s">
        <v>1</v>
      </c>
      <c r="F5" s="71"/>
      <c r="G5" s="71"/>
      <c r="H5" s="71"/>
      <c r="I5" s="71"/>
      <c r="J5" s="71"/>
      <c r="K5" s="71"/>
      <c r="L5" s="71"/>
      <c r="M5" s="71"/>
      <c r="N5" s="71"/>
      <c r="O5" s="71"/>
      <c r="P5" s="71"/>
      <c r="Q5" s="71"/>
      <c r="R5" s="72"/>
    </row>
    <row r="6" spans="4:20" ht="17.399999999999999" x14ac:dyDescent="0.3">
      <c r="D6" s="4"/>
      <c r="E6" s="73" t="s">
        <v>137</v>
      </c>
      <c r="F6" s="73"/>
      <c r="G6" s="73"/>
      <c r="H6" s="73"/>
      <c r="I6" s="73"/>
      <c r="J6" s="73"/>
      <c r="K6" s="73"/>
      <c r="L6" s="73"/>
      <c r="M6" s="73"/>
      <c r="N6" s="73"/>
      <c r="O6" s="73"/>
      <c r="P6" s="73"/>
      <c r="Q6" s="73"/>
      <c r="R6" s="74"/>
    </row>
    <row r="7" spans="4:20" x14ac:dyDescent="0.3">
      <c r="D7" s="4"/>
      <c r="R7" s="5"/>
    </row>
    <row r="8" spans="4:20" ht="16.2" thickBot="1" x14ac:dyDescent="0.35">
      <c r="D8" s="4"/>
      <c r="R8" s="5"/>
    </row>
    <row r="9" spans="4:20" ht="43.5" customHeight="1" thickBot="1" x14ac:dyDescent="0.35">
      <c r="D9" s="75" t="s">
        <v>19</v>
      </c>
      <c r="E9" s="76"/>
      <c r="F9" s="77" t="s">
        <v>83</v>
      </c>
      <c r="G9" s="78"/>
      <c r="H9" s="78"/>
      <c r="I9" s="78"/>
      <c r="J9" s="78"/>
      <c r="K9" s="78"/>
      <c r="L9" s="78"/>
      <c r="M9" s="78"/>
      <c r="N9" s="78"/>
      <c r="O9" s="78"/>
      <c r="P9" s="78"/>
      <c r="Q9" s="78"/>
      <c r="R9" s="79"/>
    </row>
    <row r="10" spans="4:20" ht="27.9" customHeight="1" x14ac:dyDescent="0.3">
      <c r="D10" s="80" t="s">
        <v>2</v>
      </c>
      <c r="E10" s="83" t="s">
        <v>3</v>
      </c>
      <c r="F10" s="84" t="s">
        <v>20</v>
      </c>
      <c r="G10" s="83" t="s">
        <v>4</v>
      </c>
      <c r="H10" s="86" t="s">
        <v>5</v>
      </c>
      <c r="I10" s="87"/>
      <c r="J10" s="87"/>
      <c r="K10" s="87"/>
      <c r="L10" s="87"/>
      <c r="M10" s="87"/>
      <c r="N10" s="87"/>
      <c r="O10" s="88"/>
      <c r="P10" s="87" t="s">
        <v>6</v>
      </c>
      <c r="Q10" s="87"/>
      <c r="R10" s="89"/>
    </row>
    <row r="11" spans="4:20" ht="32.1" customHeight="1" x14ac:dyDescent="0.3">
      <c r="D11" s="81"/>
      <c r="E11" s="69"/>
      <c r="F11" s="85"/>
      <c r="G11" s="69"/>
      <c r="H11" s="69" t="s">
        <v>7</v>
      </c>
      <c r="I11" s="69" t="s">
        <v>8</v>
      </c>
      <c r="J11" s="90" t="s">
        <v>9</v>
      </c>
      <c r="K11" s="90"/>
      <c r="L11" s="90"/>
      <c r="M11" s="90"/>
      <c r="N11" s="90" t="s">
        <v>10</v>
      </c>
      <c r="O11" s="94"/>
      <c r="P11" s="90"/>
      <c r="Q11" s="90"/>
      <c r="R11" s="91"/>
    </row>
    <row r="12" spans="4:20" ht="29.4" thickBot="1" x14ac:dyDescent="0.35">
      <c r="D12" s="82"/>
      <c r="E12" s="70"/>
      <c r="F12" s="85"/>
      <c r="G12" s="70"/>
      <c r="H12" s="70"/>
      <c r="I12" s="70"/>
      <c r="J12" s="6" t="s">
        <v>11</v>
      </c>
      <c r="K12" s="6" t="s">
        <v>12</v>
      </c>
      <c r="L12" s="6" t="s">
        <v>13</v>
      </c>
      <c r="M12" s="6" t="s">
        <v>14</v>
      </c>
      <c r="N12" s="6" t="s">
        <v>15</v>
      </c>
      <c r="O12" s="6" t="s">
        <v>16</v>
      </c>
      <c r="P12" s="92"/>
      <c r="Q12" s="92"/>
      <c r="R12" s="93"/>
    </row>
    <row r="13" spans="4:20" ht="84.75" customHeight="1" thickTop="1" x14ac:dyDescent="0.3">
      <c r="D13" s="54" t="s">
        <v>85</v>
      </c>
      <c r="E13" s="65" t="s">
        <v>17</v>
      </c>
      <c r="F13" s="55" t="s">
        <v>22</v>
      </c>
      <c r="G13" s="55" t="s">
        <v>134</v>
      </c>
      <c r="H13" s="67">
        <v>18</v>
      </c>
      <c r="I13" s="55" t="s">
        <v>18</v>
      </c>
      <c r="J13" s="19">
        <v>23</v>
      </c>
      <c r="K13" s="19">
        <v>23</v>
      </c>
      <c r="L13" s="19">
        <v>23</v>
      </c>
      <c r="M13" s="20">
        <v>0.23</v>
      </c>
      <c r="N13" s="57">
        <f>IFERROR((L13-L14)/L14,"ND")</f>
        <v>0.27777777777777779</v>
      </c>
      <c r="O13" s="59">
        <f>IFERROR(((J13+K13+L13)-(J14+K14+L14))/(J14+K14+L14),"ND")</f>
        <v>0.27777777777777779</v>
      </c>
      <c r="P13" s="61" t="s">
        <v>135</v>
      </c>
      <c r="Q13" s="61"/>
      <c r="R13" s="62"/>
    </row>
    <row r="14" spans="4:20" ht="84.75" customHeight="1" x14ac:dyDescent="0.3">
      <c r="D14" s="40"/>
      <c r="E14" s="66"/>
      <c r="F14" s="56"/>
      <c r="G14" s="56"/>
      <c r="H14" s="68"/>
      <c r="I14" s="56"/>
      <c r="J14" s="19">
        <v>18</v>
      </c>
      <c r="K14" s="19">
        <v>18</v>
      </c>
      <c r="L14" s="19">
        <v>18</v>
      </c>
      <c r="M14" s="21">
        <v>18</v>
      </c>
      <c r="N14" s="58"/>
      <c r="O14" s="60"/>
      <c r="P14" s="63"/>
      <c r="Q14" s="63"/>
      <c r="R14" s="64"/>
      <c r="S14" s="7"/>
      <c r="T14" s="7"/>
    </row>
    <row r="15" spans="4:20" ht="51.75" customHeight="1" x14ac:dyDescent="0.3">
      <c r="D15" s="40" t="s">
        <v>86</v>
      </c>
      <c r="E15" s="41" t="s">
        <v>31</v>
      </c>
      <c r="F15" s="43" t="s">
        <v>22</v>
      </c>
      <c r="G15" s="43" t="s">
        <v>24</v>
      </c>
      <c r="H15" s="44">
        <v>50000</v>
      </c>
      <c r="I15" s="43" t="s">
        <v>23</v>
      </c>
      <c r="J15" s="8">
        <v>12212</v>
      </c>
      <c r="K15" s="8">
        <v>20477</v>
      </c>
      <c r="L15" s="8">
        <v>15792</v>
      </c>
      <c r="M15" s="8">
        <v>12589</v>
      </c>
      <c r="N15" s="26">
        <f>IFERROR(M15/M16,"100%")</f>
        <v>1.00712</v>
      </c>
      <c r="O15" s="26">
        <f>IFERROR(( J15 + K15+L15+M15)/(H15),"ND")</f>
        <v>1.2214</v>
      </c>
      <c r="P15" s="48" t="s">
        <v>140</v>
      </c>
      <c r="Q15" s="42"/>
      <c r="R15" s="49"/>
    </row>
    <row r="16" spans="4:20" ht="90.75" customHeight="1" x14ac:dyDescent="0.3">
      <c r="D16" s="40"/>
      <c r="E16" s="42"/>
      <c r="F16" s="43"/>
      <c r="G16" s="43"/>
      <c r="H16" s="44"/>
      <c r="I16" s="43"/>
      <c r="J16" s="8">
        <v>12500</v>
      </c>
      <c r="K16" s="8">
        <v>12500</v>
      </c>
      <c r="L16" s="8">
        <v>12500</v>
      </c>
      <c r="M16" s="8">
        <v>12500</v>
      </c>
      <c r="N16" s="26"/>
      <c r="O16" s="26"/>
      <c r="P16" s="42"/>
      <c r="Q16" s="42"/>
      <c r="R16" s="49"/>
    </row>
    <row r="17" spans="4:18" ht="51.75" customHeight="1" x14ac:dyDescent="0.3">
      <c r="D17" s="45" t="s">
        <v>87</v>
      </c>
      <c r="E17" s="46" t="s">
        <v>32</v>
      </c>
      <c r="F17" s="47" t="s">
        <v>22</v>
      </c>
      <c r="G17" s="47" t="s">
        <v>24</v>
      </c>
      <c r="H17" s="52">
        <v>1294</v>
      </c>
      <c r="I17" s="47" t="s">
        <v>23</v>
      </c>
      <c r="J17" s="16">
        <v>310</v>
      </c>
      <c r="K17" s="16">
        <v>410</v>
      </c>
      <c r="L17" s="16">
        <v>379</v>
      </c>
      <c r="M17" s="16">
        <v>453</v>
      </c>
      <c r="N17" s="50">
        <f>IFERROR(M17/M18,"100%")</f>
        <v>1.3562874251497006</v>
      </c>
      <c r="O17" s="50">
        <f>IFERROR(( J17 + K17+L17+M17)/(H17),"ND")</f>
        <v>1.1993817619783618</v>
      </c>
      <c r="P17" s="46" t="s">
        <v>141</v>
      </c>
      <c r="Q17" s="46"/>
      <c r="R17" s="51"/>
    </row>
    <row r="18" spans="4:18" ht="51" customHeight="1" x14ac:dyDescent="0.3">
      <c r="D18" s="45"/>
      <c r="E18" s="46"/>
      <c r="F18" s="47"/>
      <c r="G18" s="47"/>
      <c r="H18" s="47"/>
      <c r="I18" s="47"/>
      <c r="J18" s="16">
        <v>236</v>
      </c>
      <c r="K18" s="16">
        <v>363</v>
      </c>
      <c r="L18" s="16">
        <v>334</v>
      </c>
      <c r="M18" s="16">
        <v>334</v>
      </c>
      <c r="N18" s="50"/>
      <c r="O18" s="50"/>
      <c r="P18" s="46"/>
      <c r="Q18" s="46"/>
      <c r="R18" s="51"/>
    </row>
    <row r="19" spans="4:18" ht="79.5" customHeight="1" x14ac:dyDescent="0.3">
      <c r="D19" s="31" t="s">
        <v>88</v>
      </c>
      <c r="E19" s="23" t="s">
        <v>33</v>
      </c>
      <c r="F19" s="25" t="s">
        <v>22</v>
      </c>
      <c r="G19" s="25" t="s">
        <v>24</v>
      </c>
      <c r="H19" s="25">
        <v>200</v>
      </c>
      <c r="I19" s="25" t="s">
        <v>23</v>
      </c>
      <c r="J19" s="9">
        <v>85</v>
      </c>
      <c r="K19" s="9">
        <v>92</v>
      </c>
      <c r="L19" s="9">
        <v>66</v>
      </c>
      <c r="M19" s="9">
        <v>39</v>
      </c>
      <c r="N19" s="26">
        <f>IFERROR(M19/M20,"100%")</f>
        <v>0.78</v>
      </c>
      <c r="O19" s="26">
        <f>IFERROR(( J19 + K19+L19+M19)/(H19),"ND")</f>
        <v>1.41</v>
      </c>
      <c r="P19" s="22" t="s">
        <v>142</v>
      </c>
      <c r="Q19" s="23"/>
      <c r="R19" s="24"/>
    </row>
    <row r="20" spans="4:18" ht="82.5" customHeight="1" x14ac:dyDescent="0.3">
      <c r="D20" s="31"/>
      <c r="E20" s="23"/>
      <c r="F20" s="25"/>
      <c r="G20" s="25"/>
      <c r="H20" s="25"/>
      <c r="I20" s="25"/>
      <c r="J20" s="10">
        <v>50</v>
      </c>
      <c r="K20" s="10">
        <v>50</v>
      </c>
      <c r="L20" s="10">
        <v>50</v>
      </c>
      <c r="M20" s="10">
        <v>50</v>
      </c>
      <c r="N20" s="26"/>
      <c r="O20" s="26"/>
      <c r="P20" s="23"/>
      <c r="Q20" s="23"/>
      <c r="R20" s="24"/>
    </row>
    <row r="21" spans="4:18" ht="63" customHeight="1" x14ac:dyDescent="0.3">
      <c r="D21" s="31" t="s">
        <v>89</v>
      </c>
      <c r="E21" s="23" t="s">
        <v>34</v>
      </c>
      <c r="F21" s="25" t="s">
        <v>22</v>
      </c>
      <c r="G21" s="25" t="s">
        <v>24</v>
      </c>
      <c r="H21" s="25">
        <v>200</v>
      </c>
      <c r="I21" s="25" t="s">
        <v>23</v>
      </c>
      <c r="J21" s="9">
        <v>38</v>
      </c>
      <c r="K21" s="10">
        <v>48</v>
      </c>
      <c r="L21" s="10">
        <v>35</v>
      </c>
      <c r="M21" s="10">
        <v>20</v>
      </c>
      <c r="N21" s="26">
        <f>IFERROR(M21/M22,"100%")</f>
        <v>0.4</v>
      </c>
      <c r="O21" s="26">
        <f>IFERROR(( J21 + K21+L21+M21)/(H21),"ND")</f>
        <v>0.70499999999999996</v>
      </c>
      <c r="P21" s="22" t="s">
        <v>143</v>
      </c>
      <c r="Q21" s="23"/>
      <c r="R21" s="24"/>
    </row>
    <row r="22" spans="4:18" ht="63" customHeight="1" x14ac:dyDescent="0.3">
      <c r="D22" s="31"/>
      <c r="E22" s="23"/>
      <c r="F22" s="25"/>
      <c r="G22" s="25"/>
      <c r="H22" s="25"/>
      <c r="I22" s="25"/>
      <c r="J22" s="9">
        <v>50</v>
      </c>
      <c r="K22" s="9">
        <v>50</v>
      </c>
      <c r="L22" s="9">
        <v>50</v>
      </c>
      <c r="M22" s="9">
        <v>50</v>
      </c>
      <c r="N22" s="26"/>
      <c r="O22" s="26"/>
      <c r="P22" s="23"/>
      <c r="Q22" s="23"/>
      <c r="R22" s="24"/>
    </row>
    <row r="23" spans="4:18" ht="63" customHeight="1" x14ac:dyDescent="0.3">
      <c r="D23" s="31" t="s">
        <v>90</v>
      </c>
      <c r="E23" s="23" t="s">
        <v>35</v>
      </c>
      <c r="F23" s="25" t="s">
        <v>22</v>
      </c>
      <c r="G23" s="25" t="s">
        <v>24</v>
      </c>
      <c r="H23" s="25">
        <v>200</v>
      </c>
      <c r="I23" s="25" t="s">
        <v>25</v>
      </c>
      <c r="J23" s="9">
        <v>53</v>
      </c>
      <c r="K23" s="10">
        <v>42</v>
      </c>
      <c r="L23" s="10">
        <v>32</v>
      </c>
      <c r="M23" s="10">
        <v>22</v>
      </c>
      <c r="N23" s="26">
        <f>IFERROR(M23/M24,"100%")</f>
        <v>0.44</v>
      </c>
      <c r="O23" s="26">
        <f>IFERROR(( J23 + K23+L23+M23)/(H23),"ND")</f>
        <v>0.745</v>
      </c>
      <c r="P23" s="22" t="s">
        <v>144</v>
      </c>
      <c r="Q23" s="23"/>
      <c r="R23" s="24"/>
    </row>
    <row r="24" spans="4:18" ht="63" customHeight="1" x14ac:dyDescent="0.3">
      <c r="D24" s="31"/>
      <c r="E24" s="23"/>
      <c r="F24" s="25"/>
      <c r="G24" s="25"/>
      <c r="H24" s="25"/>
      <c r="I24" s="25"/>
      <c r="J24" s="9">
        <v>50</v>
      </c>
      <c r="K24" s="9">
        <v>50</v>
      </c>
      <c r="L24" s="9">
        <v>50</v>
      </c>
      <c r="M24" s="9">
        <v>50</v>
      </c>
      <c r="N24" s="26"/>
      <c r="O24" s="26"/>
      <c r="P24" s="23"/>
      <c r="Q24" s="23"/>
      <c r="R24" s="24"/>
    </row>
    <row r="25" spans="4:18" ht="63" customHeight="1" x14ac:dyDescent="0.3">
      <c r="D25" s="31" t="s">
        <v>91</v>
      </c>
      <c r="E25" s="23" t="s">
        <v>36</v>
      </c>
      <c r="F25" s="25" t="s">
        <v>22</v>
      </c>
      <c r="G25" s="25" t="s">
        <v>24</v>
      </c>
      <c r="H25" s="25">
        <v>40</v>
      </c>
      <c r="I25" s="25" t="s">
        <v>23</v>
      </c>
      <c r="J25" s="9">
        <v>13</v>
      </c>
      <c r="K25" s="10">
        <v>7</v>
      </c>
      <c r="L25" s="10">
        <v>9</v>
      </c>
      <c r="M25" s="10">
        <v>3</v>
      </c>
      <c r="N25" s="26">
        <f>IFERROR(M25/M26,"100%")</f>
        <v>0.3</v>
      </c>
      <c r="O25" s="26">
        <f>IFERROR(( J25 + K25+L25+M25)/(H25),"ND")</f>
        <v>0.8</v>
      </c>
      <c r="P25" s="22" t="s">
        <v>145</v>
      </c>
      <c r="Q25" s="23"/>
      <c r="R25" s="24"/>
    </row>
    <row r="26" spans="4:18" ht="63" customHeight="1" x14ac:dyDescent="0.3">
      <c r="D26" s="31"/>
      <c r="E26" s="23"/>
      <c r="F26" s="25"/>
      <c r="G26" s="25"/>
      <c r="H26" s="25"/>
      <c r="I26" s="25"/>
      <c r="J26" s="9">
        <v>10</v>
      </c>
      <c r="K26" s="9">
        <v>10</v>
      </c>
      <c r="L26" s="9">
        <v>10</v>
      </c>
      <c r="M26" s="9">
        <v>10</v>
      </c>
      <c r="N26" s="26"/>
      <c r="O26" s="26"/>
      <c r="P26" s="23"/>
      <c r="Q26" s="23"/>
      <c r="R26" s="24"/>
    </row>
    <row r="27" spans="4:18" ht="63" customHeight="1" x14ac:dyDescent="0.3">
      <c r="D27" s="31" t="s">
        <v>92</v>
      </c>
      <c r="E27" s="23" t="s">
        <v>37</v>
      </c>
      <c r="F27" s="25" t="s">
        <v>22</v>
      </c>
      <c r="G27" s="25" t="s">
        <v>24</v>
      </c>
      <c r="H27" s="25">
        <v>636</v>
      </c>
      <c r="I27" s="25" t="s">
        <v>23</v>
      </c>
      <c r="J27" s="9">
        <v>118</v>
      </c>
      <c r="K27" s="10">
        <v>220</v>
      </c>
      <c r="L27" s="10">
        <v>229</v>
      </c>
      <c r="M27" s="10">
        <v>358</v>
      </c>
      <c r="N27" s="26">
        <f>IFERROR(M27/M28,"100%")</f>
        <v>2.1309523809523809</v>
      </c>
      <c r="O27" s="26">
        <f>IFERROR(( J27 + K27+L27+M27)/(H27),"ND")</f>
        <v>1.4544025157232705</v>
      </c>
      <c r="P27" s="22" t="s">
        <v>81</v>
      </c>
      <c r="Q27" s="23"/>
      <c r="R27" s="24"/>
    </row>
    <row r="28" spans="4:18" ht="63" customHeight="1" x14ac:dyDescent="0.3">
      <c r="D28" s="31"/>
      <c r="E28" s="23"/>
      <c r="F28" s="25"/>
      <c r="G28" s="25"/>
      <c r="H28" s="25"/>
      <c r="I28" s="25"/>
      <c r="J28" s="9">
        <v>100</v>
      </c>
      <c r="K28" s="9">
        <v>200</v>
      </c>
      <c r="L28" s="9">
        <v>168</v>
      </c>
      <c r="M28" s="9">
        <v>168</v>
      </c>
      <c r="N28" s="26"/>
      <c r="O28" s="26"/>
      <c r="P28" s="23"/>
      <c r="Q28" s="23"/>
      <c r="R28" s="24"/>
    </row>
    <row r="29" spans="4:18" ht="63" customHeight="1" x14ac:dyDescent="0.3">
      <c r="D29" s="31" t="s">
        <v>93</v>
      </c>
      <c r="E29" s="23" t="s">
        <v>38</v>
      </c>
      <c r="F29" s="25" t="s">
        <v>22</v>
      </c>
      <c r="G29" s="25" t="s">
        <v>26</v>
      </c>
      <c r="H29" s="25">
        <v>6</v>
      </c>
      <c r="I29" s="25" t="s">
        <v>23</v>
      </c>
      <c r="J29" s="11" t="s">
        <v>136</v>
      </c>
      <c r="K29" s="10" t="s">
        <v>136</v>
      </c>
      <c r="L29" s="10">
        <v>3</v>
      </c>
      <c r="M29" s="10">
        <v>8</v>
      </c>
      <c r="N29" s="26">
        <f>IFERROR(M29/M30,"100%")</f>
        <v>2.6666666666666665</v>
      </c>
      <c r="O29" s="26" t="str">
        <f>IFERROR(( J29 + K29+L29+M29)/(H29),"ND")</f>
        <v>ND</v>
      </c>
      <c r="P29" s="22" t="s">
        <v>146</v>
      </c>
      <c r="Q29" s="23"/>
      <c r="R29" s="24"/>
    </row>
    <row r="30" spans="4:18" ht="63" customHeight="1" x14ac:dyDescent="0.3">
      <c r="D30" s="31"/>
      <c r="E30" s="23"/>
      <c r="F30" s="25"/>
      <c r="G30" s="25"/>
      <c r="H30" s="25"/>
      <c r="I30" s="25"/>
      <c r="J30" s="11" t="s">
        <v>136</v>
      </c>
      <c r="K30" s="11" t="s">
        <v>136</v>
      </c>
      <c r="L30" s="9">
        <v>3</v>
      </c>
      <c r="M30" s="9">
        <v>3</v>
      </c>
      <c r="N30" s="26"/>
      <c r="O30" s="26"/>
      <c r="P30" s="23"/>
      <c r="Q30" s="23"/>
      <c r="R30" s="24"/>
    </row>
    <row r="31" spans="4:18" ht="63" customHeight="1" x14ac:dyDescent="0.3">
      <c r="D31" s="31" t="s">
        <v>94</v>
      </c>
      <c r="E31" s="23" t="s">
        <v>39</v>
      </c>
      <c r="F31" s="25" t="s">
        <v>22</v>
      </c>
      <c r="G31" s="25" t="s">
        <v>26</v>
      </c>
      <c r="H31" s="25">
        <v>12</v>
      </c>
      <c r="I31" s="25" t="s">
        <v>23</v>
      </c>
      <c r="J31" s="9">
        <v>3</v>
      </c>
      <c r="K31" s="10">
        <v>4</v>
      </c>
      <c r="L31" s="10">
        <v>3</v>
      </c>
      <c r="M31" s="10">
        <v>3</v>
      </c>
      <c r="N31" s="26">
        <f>IFERROR(M31/M32,"100%")</f>
        <v>1</v>
      </c>
      <c r="O31" s="26">
        <f>IFERROR(( J31 + K31+L31+M31)/(H31),"ND")</f>
        <v>1.0833333333333333</v>
      </c>
      <c r="P31" s="22" t="s">
        <v>147</v>
      </c>
      <c r="Q31" s="23"/>
      <c r="R31" s="24"/>
    </row>
    <row r="32" spans="4:18" ht="63" customHeight="1" x14ac:dyDescent="0.3">
      <c r="D32" s="31"/>
      <c r="E32" s="23"/>
      <c r="F32" s="25"/>
      <c r="G32" s="25"/>
      <c r="H32" s="25"/>
      <c r="I32" s="25"/>
      <c r="J32" s="9">
        <v>3</v>
      </c>
      <c r="K32" s="9">
        <v>3</v>
      </c>
      <c r="L32" s="9">
        <v>3</v>
      </c>
      <c r="M32" s="9">
        <v>3</v>
      </c>
      <c r="N32" s="26"/>
      <c r="O32" s="26"/>
      <c r="P32" s="23"/>
      <c r="Q32" s="23"/>
      <c r="R32" s="24"/>
    </row>
    <row r="33" spans="4:18" ht="63" customHeight="1" x14ac:dyDescent="0.3">
      <c r="D33" s="95" t="s">
        <v>95</v>
      </c>
      <c r="E33" s="46" t="s">
        <v>40</v>
      </c>
      <c r="F33" s="47" t="s">
        <v>22</v>
      </c>
      <c r="G33" s="47" t="s">
        <v>24</v>
      </c>
      <c r="H33" s="47">
        <v>418</v>
      </c>
      <c r="I33" s="47" t="s">
        <v>23</v>
      </c>
      <c r="J33" s="16">
        <v>102</v>
      </c>
      <c r="K33" s="16">
        <v>79</v>
      </c>
      <c r="L33" s="16">
        <v>83</v>
      </c>
      <c r="M33" s="16">
        <v>33</v>
      </c>
      <c r="N33" s="50">
        <f>IFERROR(M33/M34,"100%")</f>
        <v>0.43421052631578949</v>
      </c>
      <c r="O33" s="50">
        <f>IFERROR(( J33 + K33+L33+M33)/(H33),"ND")</f>
        <v>0.71052631578947367</v>
      </c>
      <c r="P33" s="46" t="s">
        <v>148</v>
      </c>
      <c r="Q33" s="46"/>
      <c r="R33" s="51"/>
    </row>
    <row r="34" spans="4:18" ht="63" customHeight="1" x14ac:dyDescent="0.3">
      <c r="D34" s="95"/>
      <c r="E34" s="46"/>
      <c r="F34" s="47"/>
      <c r="G34" s="47"/>
      <c r="H34" s="47"/>
      <c r="I34" s="47"/>
      <c r="J34" s="16">
        <v>74</v>
      </c>
      <c r="K34" s="16">
        <v>183</v>
      </c>
      <c r="L34" s="16">
        <v>85</v>
      </c>
      <c r="M34" s="16">
        <v>76</v>
      </c>
      <c r="N34" s="50"/>
      <c r="O34" s="50"/>
      <c r="P34" s="46"/>
      <c r="Q34" s="46"/>
      <c r="R34" s="51"/>
    </row>
    <row r="35" spans="4:18" ht="63" customHeight="1" x14ac:dyDescent="0.3">
      <c r="D35" s="31" t="s">
        <v>96</v>
      </c>
      <c r="E35" s="23" t="s">
        <v>41</v>
      </c>
      <c r="F35" s="25" t="s">
        <v>22</v>
      </c>
      <c r="G35" s="25" t="s">
        <v>24</v>
      </c>
      <c r="H35" s="25">
        <v>42</v>
      </c>
      <c r="I35" s="25" t="s">
        <v>23</v>
      </c>
      <c r="J35" s="9">
        <v>1</v>
      </c>
      <c r="K35" s="9">
        <v>0</v>
      </c>
      <c r="L35" s="9">
        <v>0</v>
      </c>
      <c r="M35" s="9">
        <v>0</v>
      </c>
      <c r="N35" s="26">
        <f>IFERROR(M35/M36,"100%")</f>
        <v>0</v>
      </c>
      <c r="O35" s="26">
        <f>IFERROR(( J35 + K35+L35+M35)/(H35),"ND")</f>
        <v>2.3809523809523808E-2</v>
      </c>
      <c r="P35" s="22" t="s">
        <v>149</v>
      </c>
      <c r="Q35" s="23"/>
      <c r="R35" s="24"/>
    </row>
    <row r="36" spans="4:18" ht="63" customHeight="1" x14ac:dyDescent="0.3">
      <c r="D36" s="31"/>
      <c r="E36" s="23"/>
      <c r="F36" s="25"/>
      <c r="G36" s="25"/>
      <c r="H36" s="25"/>
      <c r="I36" s="25"/>
      <c r="J36" s="10">
        <v>11</v>
      </c>
      <c r="K36" s="10">
        <v>31</v>
      </c>
      <c r="L36" s="10">
        <v>0</v>
      </c>
      <c r="M36" s="10">
        <v>1</v>
      </c>
      <c r="N36" s="26"/>
      <c r="O36" s="26"/>
      <c r="P36" s="23"/>
      <c r="Q36" s="23"/>
      <c r="R36" s="24"/>
    </row>
    <row r="37" spans="4:18" ht="63" customHeight="1" x14ac:dyDescent="0.3">
      <c r="D37" s="31" t="s">
        <v>97</v>
      </c>
      <c r="E37" s="23" t="s">
        <v>42</v>
      </c>
      <c r="F37" s="25" t="s">
        <v>22</v>
      </c>
      <c r="G37" s="25" t="s">
        <v>26</v>
      </c>
      <c r="H37" s="25">
        <v>70</v>
      </c>
      <c r="I37" s="25" t="s">
        <v>23</v>
      </c>
      <c r="J37" s="10">
        <v>0</v>
      </c>
      <c r="K37" s="10">
        <v>0</v>
      </c>
      <c r="L37" s="10">
        <v>12</v>
      </c>
      <c r="M37" s="10">
        <v>1</v>
      </c>
      <c r="N37" s="26">
        <f>IFERROR(M37/M38,"100%")</f>
        <v>0.1</v>
      </c>
      <c r="O37" s="26">
        <f>IFERROR(( J37 + K37+L37+M37)/(H37),"ND")</f>
        <v>0.18571428571428572</v>
      </c>
      <c r="P37" s="22" t="s">
        <v>150</v>
      </c>
      <c r="Q37" s="23"/>
      <c r="R37" s="24"/>
    </row>
    <row r="38" spans="4:18" ht="63" customHeight="1" x14ac:dyDescent="0.3">
      <c r="D38" s="31"/>
      <c r="E38" s="23"/>
      <c r="F38" s="25"/>
      <c r="G38" s="25"/>
      <c r="H38" s="25"/>
      <c r="I38" s="25"/>
      <c r="J38" s="10">
        <v>11</v>
      </c>
      <c r="K38" s="10">
        <v>37</v>
      </c>
      <c r="L38" s="10">
        <v>12</v>
      </c>
      <c r="M38" s="10">
        <v>10</v>
      </c>
      <c r="N38" s="26"/>
      <c r="O38" s="26"/>
      <c r="P38" s="23"/>
      <c r="Q38" s="23"/>
      <c r="R38" s="24"/>
    </row>
    <row r="39" spans="4:18" ht="63" customHeight="1" x14ac:dyDescent="0.3">
      <c r="D39" s="96" t="s">
        <v>98</v>
      </c>
      <c r="E39" s="23" t="s">
        <v>43</v>
      </c>
      <c r="F39" s="25" t="s">
        <v>22</v>
      </c>
      <c r="G39" s="25" t="s">
        <v>26</v>
      </c>
      <c r="H39" s="25">
        <v>300</v>
      </c>
      <c r="I39" s="25" t="s">
        <v>23</v>
      </c>
      <c r="J39" s="10">
        <v>101</v>
      </c>
      <c r="K39" s="10">
        <v>79</v>
      </c>
      <c r="L39" s="10">
        <v>71</v>
      </c>
      <c r="M39" s="10">
        <v>32</v>
      </c>
      <c r="N39" s="26">
        <f>IFERROR(M39/M40,"100%")</f>
        <v>0.50793650793650791</v>
      </c>
      <c r="O39" s="26">
        <f>IFERROR(( J39 + K39+L39+M39)/(H39),"ND")</f>
        <v>0.94333333333333336</v>
      </c>
      <c r="P39" s="22" t="s">
        <v>151</v>
      </c>
      <c r="Q39" s="23"/>
      <c r="R39" s="24"/>
    </row>
    <row r="40" spans="4:18" ht="63" customHeight="1" x14ac:dyDescent="0.3">
      <c r="D40" s="96"/>
      <c r="E40" s="23"/>
      <c r="F40" s="25"/>
      <c r="G40" s="25"/>
      <c r="H40" s="25"/>
      <c r="I40" s="25"/>
      <c r="J40" s="10">
        <v>52</v>
      </c>
      <c r="K40" s="10">
        <v>115</v>
      </c>
      <c r="L40" s="10">
        <v>70</v>
      </c>
      <c r="M40" s="10">
        <v>63</v>
      </c>
      <c r="N40" s="26"/>
      <c r="O40" s="26"/>
      <c r="P40" s="23"/>
      <c r="Q40" s="23"/>
      <c r="R40" s="24"/>
    </row>
    <row r="41" spans="4:18" ht="63" customHeight="1" x14ac:dyDescent="0.3">
      <c r="D41" s="98" t="s">
        <v>99</v>
      </c>
      <c r="E41" s="99" t="s">
        <v>44</v>
      </c>
      <c r="F41" s="53" t="s">
        <v>22</v>
      </c>
      <c r="G41" s="53" t="s">
        <v>26</v>
      </c>
      <c r="H41" s="100">
        <v>6512</v>
      </c>
      <c r="I41" s="53" t="s">
        <v>23</v>
      </c>
      <c r="J41" s="17">
        <v>1487</v>
      </c>
      <c r="K41" s="16">
        <v>1622</v>
      </c>
      <c r="L41" s="16">
        <v>1426</v>
      </c>
      <c r="M41" s="16">
        <v>860</v>
      </c>
      <c r="N41" s="50">
        <f>IFERROR(M41/M42,"100%")</f>
        <v>0.52439024390243905</v>
      </c>
      <c r="O41" s="50">
        <f>IFERROR(( J41 + K41+L41+M41)/(H41),"ND")</f>
        <v>0.82847051597051602</v>
      </c>
      <c r="P41" s="46" t="s">
        <v>152</v>
      </c>
      <c r="Q41" s="99"/>
      <c r="R41" s="101"/>
    </row>
    <row r="42" spans="4:18" ht="63" customHeight="1" x14ac:dyDescent="0.3">
      <c r="D42" s="98"/>
      <c r="E42" s="99"/>
      <c r="F42" s="53"/>
      <c r="G42" s="53"/>
      <c r="H42" s="53"/>
      <c r="I42" s="53"/>
      <c r="J42" s="18">
        <v>1865</v>
      </c>
      <c r="K42" s="18">
        <v>1572</v>
      </c>
      <c r="L42" s="18">
        <v>1435</v>
      </c>
      <c r="M42" s="18">
        <v>1640</v>
      </c>
      <c r="N42" s="50"/>
      <c r="O42" s="50"/>
      <c r="P42" s="99"/>
      <c r="Q42" s="99"/>
      <c r="R42" s="101"/>
    </row>
    <row r="43" spans="4:18" ht="63" customHeight="1" x14ac:dyDescent="0.3">
      <c r="D43" s="31" t="s">
        <v>100</v>
      </c>
      <c r="E43" s="23" t="s">
        <v>45</v>
      </c>
      <c r="F43" s="25" t="s">
        <v>22</v>
      </c>
      <c r="G43" s="25" t="s">
        <v>26</v>
      </c>
      <c r="H43" s="97">
        <v>2890</v>
      </c>
      <c r="I43" s="25" t="s">
        <v>23</v>
      </c>
      <c r="J43" s="10">
        <v>549</v>
      </c>
      <c r="K43" s="10">
        <v>736</v>
      </c>
      <c r="L43" s="10">
        <v>584</v>
      </c>
      <c r="M43" s="10">
        <v>298</v>
      </c>
      <c r="N43" s="26">
        <f>IFERROR(M43/M44,"100%")</f>
        <v>0.3725</v>
      </c>
      <c r="O43" s="26">
        <f>IFERROR(( J43 + K43+L43+M43)/(H43),"ND")</f>
        <v>0.74982698961937722</v>
      </c>
      <c r="P43" s="22" t="s">
        <v>153</v>
      </c>
      <c r="Q43" s="23"/>
      <c r="R43" s="24"/>
    </row>
    <row r="44" spans="4:18" ht="63" customHeight="1" x14ac:dyDescent="0.3">
      <c r="D44" s="31"/>
      <c r="E44" s="23"/>
      <c r="F44" s="25"/>
      <c r="G44" s="25"/>
      <c r="H44" s="25"/>
      <c r="I44" s="25"/>
      <c r="J44" s="10">
        <v>780</v>
      </c>
      <c r="K44" s="10">
        <v>720</v>
      </c>
      <c r="L44" s="10">
        <v>590</v>
      </c>
      <c r="M44" s="10">
        <v>800</v>
      </c>
      <c r="N44" s="26"/>
      <c r="O44" s="26"/>
      <c r="P44" s="23"/>
      <c r="Q44" s="23"/>
      <c r="R44" s="24"/>
    </row>
    <row r="45" spans="4:18" ht="63" customHeight="1" x14ac:dyDescent="0.3">
      <c r="D45" s="31" t="s">
        <v>101</v>
      </c>
      <c r="E45" s="23" t="s">
        <v>46</v>
      </c>
      <c r="F45" s="25" t="s">
        <v>22</v>
      </c>
      <c r="G45" s="25" t="s">
        <v>26</v>
      </c>
      <c r="H45" s="97">
        <v>3000</v>
      </c>
      <c r="I45" s="25" t="s">
        <v>23</v>
      </c>
      <c r="J45" s="10">
        <v>853</v>
      </c>
      <c r="K45" s="10">
        <v>730</v>
      </c>
      <c r="L45" s="10">
        <v>698</v>
      </c>
      <c r="M45" s="10">
        <v>468</v>
      </c>
      <c r="N45" s="26">
        <f>IFERROR(M45/M46,"100%")</f>
        <v>0.66857142857142859</v>
      </c>
      <c r="O45" s="26">
        <f>IFERROR(( J45 + K45+L45+M45)/(H45),"ND")</f>
        <v>0.91633333333333333</v>
      </c>
      <c r="P45" s="22" t="s">
        <v>154</v>
      </c>
      <c r="Q45" s="23"/>
      <c r="R45" s="24"/>
    </row>
    <row r="46" spans="4:18" ht="63" customHeight="1" x14ac:dyDescent="0.3">
      <c r="D46" s="31"/>
      <c r="E46" s="23"/>
      <c r="F46" s="25"/>
      <c r="G46" s="25"/>
      <c r="H46" s="25"/>
      <c r="I46" s="25"/>
      <c r="J46" s="10">
        <v>900</v>
      </c>
      <c r="K46" s="10">
        <v>700</v>
      </c>
      <c r="L46" s="10">
        <v>700</v>
      </c>
      <c r="M46" s="10">
        <v>700</v>
      </c>
      <c r="N46" s="26"/>
      <c r="O46" s="26"/>
      <c r="P46" s="23"/>
      <c r="Q46" s="23"/>
      <c r="R46" s="24"/>
    </row>
    <row r="47" spans="4:18" ht="63" customHeight="1" x14ac:dyDescent="0.3">
      <c r="D47" s="31" t="s">
        <v>102</v>
      </c>
      <c r="E47" s="23" t="s">
        <v>47</v>
      </c>
      <c r="F47" s="25" t="s">
        <v>22</v>
      </c>
      <c r="G47" s="25" t="s">
        <v>26</v>
      </c>
      <c r="H47" s="25">
        <v>457</v>
      </c>
      <c r="I47" s="25" t="s">
        <v>23</v>
      </c>
      <c r="J47" s="10">
        <v>48</v>
      </c>
      <c r="K47" s="10">
        <v>85</v>
      </c>
      <c r="L47" s="10">
        <v>99</v>
      </c>
      <c r="M47" s="10">
        <v>55</v>
      </c>
      <c r="N47" s="26">
        <f>IFERROR(M47/M48,"100%")</f>
        <v>0.55000000000000004</v>
      </c>
      <c r="O47" s="26">
        <f>IFERROR(( J47 + K47+L47+M47)/(H47),"ND")</f>
        <v>0.62800875273522971</v>
      </c>
      <c r="P47" s="22" t="s">
        <v>155</v>
      </c>
      <c r="Q47" s="23"/>
      <c r="R47" s="24"/>
    </row>
    <row r="48" spans="4:18" ht="63" customHeight="1" x14ac:dyDescent="0.3">
      <c r="D48" s="31"/>
      <c r="E48" s="23"/>
      <c r="F48" s="25"/>
      <c r="G48" s="25"/>
      <c r="H48" s="25"/>
      <c r="I48" s="25"/>
      <c r="J48" s="10">
        <v>150</v>
      </c>
      <c r="K48" s="10">
        <v>107</v>
      </c>
      <c r="L48" s="10">
        <v>100</v>
      </c>
      <c r="M48" s="10">
        <v>100</v>
      </c>
      <c r="N48" s="26"/>
      <c r="O48" s="26"/>
      <c r="P48" s="23"/>
      <c r="Q48" s="23"/>
      <c r="R48" s="24"/>
    </row>
    <row r="49" spans="4:18" ht="63" customHeight="1" x14ac:dyDescent="0.3">
      <c r="D49" s="31" t="s">
        <v>103</v>
      </c>
      <c r="E49" s="23" t="s">
        <v>48</v>
      </c>
      <c r="F49" s="25" t="s">
        <v>22</v>
      </c>
      <c r="G49" s="25" t="s">
        <v>26</v>
      </c>
      <c r="H49" s="25">
        <v>165</v>
      </c>
      <c r="I49" s="25" t="s">
        <v>23</v>
      </c>
      <c r="J49" s="10">
        <v>37</v>
      </c>
      <c r="K49" s="10">
        <v>71</v>
      </c>
      <c r="L49" s="10">
        <v>45</v>
      </c>
      <c r="M49" s="10">
        <v>39</v>
      </c>
      <c r="N49" s="26">
        <f>IFERROR(M49/M50,"100%")</f>
        <v>0.97499999999999998</v>
      </c>
      <c r="O49" s="26">
        <f>IFERROR(( J49 + K49+L49+M49)/(H49),"ND")</f>
        <v>1.1636363636363636</v>
      </c>
      <c r="P49" s="22" t="s">
        <v>156</v>
      </c>
      <c r="Q49" s="23"/>
      <c r="R49" s="24"/>
    </row>
    <row r="50" spans="4:18" ht="63" customHeight="1" x14ac:dyDescent="0.3">
      <c r="D50" s="31"/>
      <c r="E50" s="23"/>
      <c r="F50" s="25"/>
      <c r="G50" s="25"/>
      <c r="H50" s="25"/>
      <c r="I50" s="25"/>
      <c r="J50" s="10">
        <v>35</v>
      </c>
      <c r="K50" s="10">
        <v>45</v>
      </c>
      <c r="L50" s="10">
        <v>45</v>
      </c>
      <c r="M50" s="10">
        <v>40</v>
      </c>
      <c r="N50" s="26"/>
      <c r="O50" s="26"/>
      <c r="P50" s="23"/>
      <c r="Q50" s="23"/>
      <c r="R50" s="24"/>
    </row>
    <row r="51" spans="4:18" ht="63" customHeight="1" x14ac:dyDescent="0.3">
      <c r="D51" s="98" t="s">
        <v>104</v>
      </c>
      <c r="E51" s="99" t="s">
        <v>49</v>
      </c>
      <c r="F51" s="53" t="s">
        <v>22</v>
      </c>
      <c r="G51" s="53" t="s">
        <v>26</v>
      </c>
      <c r="H51" s="53">
        <v>576</v>
      </c>
      <c r="I51" s="53" t="s">
        <v>23</v>
      </c>
      <c r="J51" s="17">
        <v>71</v>
      </c>
      <c r="K51" s="16">
        <v>101</v>
      </c>
      <c r="L51" s="16">
        <v>103</v>
      </c>
      <c r="M51" s="16">
        <v>89</v>
      </c>
      <c r="N51" s="50">
        <f>IFERROR(M51/M52,"100%")</f>
        <v>0.7416666666666667</v>
      </c>
      <c r="O51" s="50">
        <f>IFERROR(( J51 + K51+L51+M51)/(H51),"ND")</f>
        <v>0.63194444444444442</v>
      </c>
      <c r="P51" s="46" t="s">
        <v>157</v>
      </c>
      <c r="Q51" s="99"/>
      <c r="R51" s="101"/>
    </row>
    <row r="52" spans="4:18" ht="63" customHeight="1" x14ac:dyDescent="0.3">
      <c r="D52" s="98"/>
      <c r="E52" s="99"/>
      <c r="F52" s="53"/>
      <c r="G52" s="53"/>
      <c r="H52" s="53"/>
      <c r="I52" s="53"/>
      <c r="J52" s="17">
        <v>181</v>
      </c>
      <c r="K52" s="17">
        <v>161</v>
      </c>
      <c r="L52" s="17">
        <v>114</v>
      </c>
      <c r="M52" s="17">
        <v>120</v>
      </c>
      <c r="N52" s="50"/>
      <c r="O52" s="50"/>
      <c r="P52" s="99"/>
      <c r="Q52" s="99"/>
      <c r="R52" s="101"/>
    </row>
    <row r="53" spans="4:18" ht="63" customHeight="1" x14ac:dyDescent="0.3">
      <c r="D53" s="31" t="s">
        <v>105</v>
      </c>
      <c r="E53" s="23" t="s">
        <v>50</v>
      </c>
      <c r="F53" s="25" t="s">
        <v>22</v>
      </c>
      <c r="G53" s="25" t="s">
        <v>24</v>
      </c>
      <c r="H53" s="25">
        <f t="shared" ref="H53:H67" si="0">J54+K54+L54+M54</f>
        <v>23</v>
      </c>
      <c r="I53" s="25" t="s">
        <v>23</v>
      </c>
      <c r="J53" s="10">
        <v>6</v>
      </c>
      <c r="K53" s="10">
        <v>5</v>
      </c>
      <c r="L53" s="10">
        <v>6</v>
      </c>
      <c r="M53" s="10">
        <v>6</v>
      </c>
      <c r="N53" s="26">
        <f>IFERROR(M53/M54,"100%")</f>
        <v>1.2</v>
      </c>
      <c r="O53" s="26">
        <f>IFERROR(( J53 + K53+L53+M53)/(H53),"ND")</f>
        <v>1</v>
      </c>
      <c r="P53" s="22" t="s">
        <v>158</v>
      </c>
      <c r="Q53" s="23"/>
      <c r="R53" s="24"/>
    </row>
    <row r="54" spans="4:18" ht="63" customHeight="1" x14ac:dyDescent="0.3">
      <c r="D54" s="31"/>
      <c r="E54" s="23"/>
      <c r="F54" s="25"/>
      <c r="G54" s="25"/>
      <c r="H54" s="25"/>
      <c r="I54" s="25"/>
      <c r="J54" s="10">
        <v>6</v>
      </c>
      <c r="K54" s="10">
        <v>6</v>
      </c>
      <c r="L54" s="10">
        <v>6</v>
      </c>
      <c r="M54" s="10">
        <v>5</v>
      </c>
      <c r="N54" s="26"/>
      <c r="O54" s="26"/>
      <c r="P54" s="23"/>
      <c r="Q54" s="23"/>
      <c r="R54" s="24"/>
    </row>
    <row r="55" spans="4:18" ht="63" customHeight="1" x14ac:dyDescent="0.3">
      <c r="D55" s="31" t="s">
        <v>106</v>
      </c>
      <c r="E55" s="23" t="s">
        <v>51</v>
      </c>
      <c r="F55" s="25" t="s">
        <v>22</v>
      </c>
      <c r="G55" s="25" t="s">
        <v>24</v>
      </c>
      <c r="H55" s="25">
        <v>480</v>
      </c>
      <c r="I55" s="25" t="s">
        <v>23</v>
      </c>
      <c r="J55" s="10">
        <v>51</v>
      </c>
      <c r="K55" s="10">
        <v>78</v>
      </c>
      <c r="L55" s="10">
        <v>91</v>
      </c>
      <c r="M55" s="10">
        <v>76</v>
      </c>
      <c r="N55" s="26">
        <f>IFERROR(M55/M56,"100%")</f>
        <v>0.76</v>
      </c>
      <c r="O55" s="26">
        <f>IFERROR(( J55 + K55+L55+M55)/(H55),"ND")</f>
        <v>0.6166666666666667</v>
      </c>
      <c r="P55" s="22" t="s">
        <v>159</v>
      </c>
      <c r="Q55" s="23"/>
      <c r="R55" s="24"/>
    </row>
    <row r="56" spans="4:18" ht="63" customHeight="1" x14ac:dyDescent="0.3">
      <c r="D56" s="31"/>
      <c r="E56" s="23"/>
      <c r="F56" s="25"/>
      <c r="G56" s="25"/>
      <c r="H56" s="25"/>
      <c r="I56" s="25"/>
      <c r="J56" s="10">
        <v>150</v>
      </c>
      <c r="K56" s="10">
        <v>130</v>
      </c>
      <c r="L56" s="10">
        <v>100</v>
      </c>
      <c r="M56" s="10">
        <v>100</v>
      </c>
      <c r="N56" s="26"/>
      <c r="O56" s="26"/>
      <c r="P56" s="23"/>
      <c r="Q56" s="23"/>
      <c r="R56" s="24"/>
    </row>
    <row r="57" spans="4:18" ht="63" customHeight="1" x14ac:dyDescent="0.3">
      <c r="D57" s="31" t="s">
        <v>107</v>
      </c>
      <c r="E57" s="23" t="s">
        <v>52</v>
      </c>
      <c r="F57" s="25" t="s">
        <v>22</v>
      </c>
      <c r="G57" s="25" t="s">
        <v>24</v>
      </c>
      <c r="H57" s="25">
        <v>73</v>
      </c>
      <c r="I57" s="25" t="s">
        <v>23</v>
      </c>
      <c r="J57" s="10">
        <v>14</v>
      </c>
      <c r="K57" s="10">
        <v>18</v>
      </c>
      <c r="L57" s="10">
        <v>6</v>
      </c>
      <c r="M57" s="10">
        <v>7</v>
      </c>
      <c r="N57" s="26">
        <f>IFERROR(M57/M58,"100%")</f>
        <v>0.46666666666666667</v>
      </c>
      <c r="O57" s="26">
        <f>IFERROR(( J57 + K57+L57+M57)/(H57),"ND")</f>
        <v>0.61643835616438358</v>
      </c>
      <c r="P57" s="22" t="s">
        <v>160</v>
      </c>
      <c r="Q57" s="23"/>
      <c r="R57" s="24"/>
    </row>
    <row r="58" spans="4:18" ht="63" customHeight="1" x14ac:dyDescent="0.3">
      <c r="D58" s="31"/>
      <c r="E58" s="23"/>
      <c r="F58" s="25"/>
      <c r="G58" s="25"/>
      <c r="H58" s="25"/>
      <c r="I58" s="25"/>
      <c r="J58" s="10">
        <v>25</v>
      </c>
      <c r="K58" s="10">
        <v>25</v>
      </c>
      <c r="L58" s="10">
        <v>8</v>
      </c>
      <c r="M58" s="10">
        <v>15</v>
      </c>
      <c r="N58" s="26"/>
      <c r="O58" s="26"/>
      <c r="P58" s="23"/>
      <c r="Q58" s="23"/>
      <c r="R58" s="24"/>
    </row>
    <row r="59" spans="4:18" ht="63" customHeight="1" x14ac:dyDescent="0.3">
      <c r="D59" s="98" t="s">
        <v>108</v>
      </c>
      <c r="E59" s="99" t="s">
        <v>53</v>
      </c>
      <c r="F59" s="53" t="s">
        <v>22</v>
      </c>
      <c r="G59" s="53" t="s">
        <v>24</v>
      </c>
      <c r="H59" s="53">
        <v>43</v>
      </c>
      <c r="I59" s="53" t="s">
        <v>23</v>
      </c>
      <c r="J59" s="17">
        <v>14</v>
      </c>
      <c r="K59" s="17">
        <v>7</v>
      </c>
      <c r="L59" s="17">
        <v>8</v>
      </c>
      <c r="M59" s="17">
        <v>9</v>
      </c>
      <c r="N59" s="50">
        <f>IFERROR(M59/M60,"100%")</f>
        <v>1.125</v>
      </c>
      <c r="O59" s="50">
        <f>IFERROR(( J59 + K59+L59+M59)/(H59),"ND")</f>
        <v>0.88372093023255816</v>
      </c>
      <c r="P59" s="46" t="s">
        <v>161</v>
      </c>
      <c r="Q59" s="46"/>
      <c r="R59" s="51"/>
    </row>
    <row r="60" spans="4:18" ht="63" customHeight="1" x14ac:dyDescent="0.3">
      <c r="D60" s="98"/>
      <c r="E60" s="99"/>
      <c r="F60" s="53"/>
      <c r="G60" s="53"/>
      <c r="H60" s="53"/>
      <c r="I60" s="53"/>
      <c r="J60" s="17">
        <v>14</v>
      </c>
      <c r="K60" s="17">
        <v>13</v>
      </c>
      <c r="L60" s="17">
        <v>8</v>
      </c>
      <c r="M60" s="17">
        <v>8</v>
      </c>
      <c r="N60" s="50"/>
      <c r="O60" s="50"/>
      <c r="P60" s="46"/>
      <c r="Q60" s="46"/>
      <c r="R60" s="51"/>
    </row>
    <row r="61" spans="4:18" ht="63" customHeight="1" x14ac:dyDescent="0.3">
      <c r="D61" s="31" t="s">
        <v>109</v>
      </c>
      <c r="E61" s="23" t="s">
        <v>54</v>
      </c>
      <c r="F61" s="25" t="s">
        <v>22</v>
      </c>
      <c r="G61" s="25" t="s">
        <v>24</v>
      </c>
      <c r="H61" s="25">
        <v>7</v>
      </c>
      <c r="I61" s="25" t="s">
        <v>23</v>
      </c>
      <c r="J61" s="10">
        <v>0</v>
      </c>
      <c r="K61" s="10">
        <v>0</v>
      </c>
      <c r="L61" s="10">
        <v>1</v>
      </c>
      <c r="M61" s="10">
        <v>2</v>
      </c>
      <c r="N61" s="26">
        <f>IFERROR(M61/M62,"100%")</f>
        <v>2</v>
      </c>
      <c r="O61" s="26">
        <f>IFERROR(( J61 + K61+L61+M61)/(H61),"ND")</f>
        <v>0.42857142857142855</v>
      </c>
      <c r="P61" s="22" t="s">
        <v>162</v>
      </c>
      <c r="Q61" s="23"/>
      <c r="R61" s="24"/>
    </row>
    <row r="62" spans="4:18" ht="63" customHeight="1" x14ac:dyDescent="0.3">
      <c r="D62" s="31"/>
      <c r="E62" s="23"/>
      <c r="F62" s="25"/>
      <c r="G62" s="25"/>
      <c r="H62" s="25"/>
      <c r="I62" s="25"/>
      <c r="J62" s="10">
        <v>2</v>
      </c>
      <c r="K62" s="10">
        <v>3</v>
      </c>
      <c r="L62" s="10">
        <v>1</v>
      </c>
      <c r="M62" s="10">
        <v>1</v>
      </c>
      <c r="N62" s="26"/>
      <c r="O62" s="26"/>
      <c r="P62" s="23"/>
      <c r="Q62" s="23"/>
      <c r="R62" s="24"/>
    </row>
    <row r="63" spans="4:18" ht="63" customHeight="1" x14ac:dyDescent="0.3">
      <c r="D63" s="31" t="s">
        <v>110</v>
      </c>
      <c r="E63" s="23" t="s">
        <v>55</v>
      </c>
      <c r="F63" s="25" t="s">
        <v>22</v>
      </c>
      <c r="G63" s="25" t="s">
        <v>24</v>
      </c>
      <c r="H63" s="25">
        <v>9</v>
      </c>
      <c r="I63" s="25" t="s">
        <v>23</v>
      </c>
      <c r="J63" s="10">
        <v>7</v>
      </c>
      <c r="K63" s="10">
        <v>0</v>
      </c>
      <c r="L63" s="10">
        <v>1</v>
      </c>
      <c r="M63" s="10">
        <v>1</v>
      </c>
      <c r="N63" s="26" t="str">
        <f>IFERROR(M63/M64,"100%")</f>
        <v>100%</v>
      </c>
      <c r="O63" s="26">
        <f>IFERROR(( J63 + K63+L63+M63)/(H63),"ND")</f>
        <v>1</v>
      </c>
      <c r="P63" s="22" t="s">
        <v>163</v>
      </c>
      <c r="Q63" s="23"/>
      <c r="R63" s="24"/>
    </row>
    <row r="64" spans="4:18" ht="63" customHeight="1" x14ac:dyDescent="0.3">
      <c r="D64" s="31"/>
      <c r="E64" s="23"/>
      <c r="F64" s="25"/>
      <c r="G64" s="25"/>
      <c r="H64" s="25"/>
      <c r="I64" s="25"/>
      <c r="J64" s="10">
        <v>5</v>
      </c>
      <c r="K64" s="10">
        <v>4</v>
      </c>
      <c r="L64" s="10">
        <v>0</v>
      </c>
      <c r="M64" s="10">
        <v>0</v>
      </c>
      <c r="N64" s="26"/>
      <c r="O64" s="26"/>
      <c r="P64" s="23"/>
      <c r="Q64" s="23"/>
      <c r="R64" s="24"/>
    </row>
    <row r="65" spans="4:18" ht="63" customHeight="1" x14ac:dyDescent="0.3">
      <c r="D65" s="31" t="s">
        <v>111</v>
      </c>
      <c r="E65" s="23" t="s">
        <v>56</v>
      </c>
      <c r="F65" s="25" t="s">
        <v>22</v>
      </c>
      <c r="G65" s="25" t="s">
        <v>24</v>
      </c>
      <c r="H65" s="25">
        <f t="shared" si="0"/>
        <v>2</v>
      </c>
      <c r="I65" s="25" t="s">
        <v>23</v>
      </c>
      <c r="J65" s="10">
        <v>0</v>
      </c>
      <c r="K65" s="10">
        <v>1</v>
      </c>
      <c r="L65" s="10">
        <v>0</v>
      </c>
      <c r="M65" s="10">
        <v>0</v>
      </c>
      <c r="N65" s="26">
        <f>IFERROR(M65/M66,"100%")</f>
        <v>0</v>
      </c>
      <c r="O65" s="26">
        <f>IFERROR(( J65 + K65+L65+M65)/(H65),"ND")</f>
        <v>0.5</v>
      </c>
      <c r="P65" s="22" t="s">
        <v>164</v>
      </c>
      <c r="Q65" s="23"/>
      <c r="R65" s="24"/>
    </row>
    <row r="66" spans="4:18" ht="63" customHeight="1" x14ac:dyDescent="0.3">
      <c r="D66" s="31"/>
      <c r="E66" s="23"/>
      <c r="F66" s="25"/>
      <c r="G66" s="25"/>
      <c r="H66" s="25"/>
      <c r="I66" s="25"/>
      <c r="J66" s="10">
        <v>1</v>
      </c>
      <c r="K66" s="10">
        <v>0</v>
      </c>
      <c r="L66" s="10">
        <v>0</v>
      </c>
      <c r="M66" s="10">
        <v>1</v>
      </c>
      <c r="N66" s="26"/>
      <c r="O66" s="26"/>
      <c r="P66" s="23"/>
      <c r="Q66" s="23"/>
      <c r="R66" s="24"/>
    </row>
    <row r="67" spans="4:18" ht="63" customHeight="1" x14ac:dyDescent="0.3">
      <c r="D67" s="31" t="s">
        <v>112</v>
      </c>
      <c r="E67" s="23" t="s">
        <v>57</v>
      </c>
      <c r="F67" s="25" t="s">
        <v>22</v>
      </c>
      <c r="G67" s="25" t="s">
        <v>26</v>
      </c>
      <c r="H67" s="25">
        <f t="shared" si="0"/>
        <v>24</v>
      </c>
      <c r="I67" s="25" t="s">
        <v>23</v>
      </c>
      <c r="J67" s="10">
        <v>7</v>
      </c>
      <c r="K67" s="10">
        <v>6</v>
      </c>
      <c r="L67" s="10">
        <v>6</v>
      </c>
      <c r="M67" s="10">
        <v>6</v>
      </c>
      <c r="N67" s="26">
        <f>IFERROR(M67/M68,"100%")</f>
        <v>1</v>
      </c>
      <c r="O67" s="26">
        <f>IFERROR(( J67 + K67+L67+M67)/(H67),"ND")</f>
        <v>1.0416666666666667</v>
      </c>
      <c r="P67" s="22" t="s">
        <v>165</v>
      </c>
      <c r="Q67" s="23"/>
      <c r="R67" s="24"/>
    </row>
    <row r="68" spans="4:18" ht="63" customHeight="1" x14ac:dyDescent="0.3">
      <c r="D68" s="31"/>
      <c r="E68" s="23"/>
      <c r="F68" s="25"/>
      <c r="G68" s="25"/>
      <c r="H68" s="25"/>
      <c r="I68" s="25"/>
      <c r="J68" s="10">
        <v>6</v>
      </c>
      <c r="K68" s="10">
        <v>6</v>
      </c>
      <c r="L68" s="10">
        <v>6</v>
      </c>
      <c r="M68" s="10">
        <v>6</v>
      </c>
      <c r="N68" s="26"/>
      <c r="O68" s="26"/>
      <c r="P68" s="23"/>
      <c r="Q68" s="23"/>
      <c r="R68" s="24"/>
    </row>
    <row r="69" spans="4:18" ht="63" customHeight="1" x14ac:dyDescent="0.3">
      <c r="D69" s="98" t="s">
        <v>113</v>
      </c>
      <c r="E69" s="99" t="s">
        <v>58</v>
      </c>
      <c r="F69" s="53" t="s">
        <v>28</v>
      </c>
      <c r="G69" s="53" t="s">
        <v>26</v>
      </c>
      <c r="H69" s="53">
        <v>430</v>
      </c>
      <c r="I69" s="53" t="s">
        <v>23</v>
      </c>
      <c r="J69" s="17">
        <v>152</v>
      </c>
      <c r="K69" s="17">
        <v>136</v>
      </c>
      <c r="L69" s="17">
        <v>43</v>
      </c>
      <c r="M69" s="17">
        <v>29</v>
      </c>
      <c r="N69" s="50">
        <f>IFERROR(M69/M70,"100%")</f>
        <v>0.33333333333333331</v>
      </c>
      <c r="O69" s="50">
        <f>IFERROR(( J69 + K69+L69+M69)/(H69),"ND")</f>
        <v>0.83720930232558144</v>
      </c>
      <c r="P69" s="46" t="s">
        <v>166</v>
      </c>
      <c r="Q69" s="46"/>
      <c r="R69" s="51"/>
    </row>
    <row r="70" spans="4:18" ht="63" customHeight="1" x14ac:dyDescent="0.3">
      <c r="D70" s="98"/>
      <c r="E70" s="99"/>
      <c r="F70" s="53"/>
      <c r="G70" s="53"/>
      <c r="H70" s="53"/>
      <c r="I70" s="53"/>
      <c r="J70" s="17">
        <v>153</v>
      </c>
      <c r="K70" s="17">
        <v>145</v>
      </c>
      <c r="L70" s="17">
        <v>45</v>
      </c>
      <c r="M70" s="17">
        <v>87</v>
      </c>
      <c r="N70" s="50"/>
      <c r="O70" s="50"/>
      <c r="P70" s="46"/>
      <c r="Q70" s="46"/>
      <c r="R70" s="51"/>
    </row>
    <row r="71" spans="4:18" ht="63" customHeight="1" x14ac:dyDescent="0.3">
      <c r="D71" s="31" t="s">
        <v>114</v>
      </c>
      <c r="E71" s="23" t="s">
        <v>59</v>
      </c>
      <c r="F71" s="25" t="s">
        <v>22</v>
      </c>
      <c r="G71" s="25" t="s">
        <v>24</v>
      </c>
      <c r="H71" s="25">
        <v>5</v>
      </c>
      <c r="I71" s="25" t="s">
        <v>23</v>
      </c>
      <c r="J71" s="10">
        <v>1</v>
      </c>
      <c r="K71" s="10">
        <v>1</v>
      </c>
      <c r="L71" s="10">
        <v>0</v>
      </c>
      <c r="M71" s="10">
        <v>0</v>
      </c>
      <c r="N71" s="26">
        <f>IFERROR(M71/M72,"100%")</f>
        <v>0</v>
      </c>
      <c r="O71" s="26">
        <f>IFERROR(( J71 + K71+L71+M71)/(H71),"ND")</f>
        <v>0.4</v>
      </c>
      <c r="P71" s="22" t="s">
        <v>167</v>
      </c>
      <c r="Q71" s="23"/>
      <c r="R71" s="24"/>
    </row>
    <row r="72" spans="4:18" ht="63" customHeight="1" x14ac:dyDescent="0.3">
      <c r="D72" s="31"/>
      <c r="E72" s="23"/>
      <c r="F72" s="25"/>
      <c r="G72" s="25"/>
      <c r="H72" s="25"/>
      <c r="I72" s="25"/>
      <c r="J72" s="10">
        <v>2</v>
      </c>
      <c r="K72" s="10">
        <v>2</v>
      </c>
      <c r="L72" s="10">
        <v>0</v>
      </c>
      <c r="M72" s="10">
        <v>1</v>
      </c>
      <c r="N72" s="26"/>
      <c r="O72" s="26"/>
      <c r="P72" s="23"/>
      <c r="Q72" s="23"/>
      <c r="R72" s="24"/>
    </row>
    <row r="73" spans="4:18" ht="63" customHeight="1" x14ac:dyDescent="0.3">
      <c r="D73" s="31" t="s">
        <v>115</v>
      </c>
      <c r="E73" s="23" t="s">
        <v>60</v>
      </c>
      <c r="F73" s="25" t="s">
        <v>22</v>
      </c>
      <c r="G73" s="25" t="s">
        <v>24</v>
      </c>
      <c r="H73" s="25">
        <v>36</v>
      </c>
      <c r="I73" s="25" t="s">
        <v>23</v>
      </c>
      <c r="J73" s="10">
        <v>8</v>
      </c>
      <c r="K73" s="10">
        <v>8</v>
      </c>
      <c r="L73" s="10">
        <v>8</v>
      </c>
      <c r="M73" s="10">
        <v>5</v>
      </c>
      <c r="N73" s="26">
        <f>IFERROR(M73/M74,"100%")</f>
        <v>0.625</v>
      </c>
      <c r="O73" s="26">
        <f>IFERROR(( J73 + K73+L73+M73)/(H73),"ND")</f>
        <v>0.80555555555555558</v>
      </c>
      <c r="P73" s="22" t="s">
        <v>168</v>
      </c>
      <c r="Q73" s="23"/>
      <c r="R73" s="24"/>
    </row>
    <row r="74" spans="4:18" ht="63" customHeight="1" x14ac:dyDescent="0.3">
      <c r="D74" s="31"/>
      <c r="E74" s="23"/>
      <c r="F74" s="25"/>
      <c r="G74" s="25"/>
      <c r="H74" s="25"/>
      <c r="I74" s="25"/>
      <c r="J74" s="10">
        <v>5</v>
      </c>
      <c r="K74" s="10">
        <v>15</v>
      </c>
      <c r="L74" s="10">
        <v>8</v>
      </c>
      <c r="M74" s="10">
        <v>8</v>
      </c>
      <c r="N74" s="26"/>
      <c r="O74" s="26"/>
      <c r="P74" s="23"/>
      <c r="Q74" s="23"/>
      <c r="R74" s="24"/>
    </row>
    <row r="75" spans="4:18" ht="63" customHeight="1" x14ac:dyDescent="0.3">
      <c r="D75" s="31" t="s">
        <v>116</v>
      </c>
      <c r="E75" s="23" t="s">
        <v>61</v>
      </c>
      <c r="F75" s="25" t="s">
        <v>22</v>
      </c>
      <c r="G75" s="25" t="s">
        <v>29</v>
      </c>
      <c r="H75" s="25">
        <v>16</v>
      </c>
      <c r="I75" s="25" t="s">
        <v>23</v>
      </c>
      <c r="J75" s="10">
        <v>2</v>
      </c>
      <c r="K75" s="10">
        <v>9</v>
      </c>
      <c r="L75" s="10">
        <v>2</v>
      </c>
      <c r="M75" s="10">
        <v>6</v>
      </c>
      <c r="N75" s="26">
        <f>IFERROR(M75/M76,"100%")</f>
        <v>2</v>
      </c>
      <c r="O75" s="26">
        <f>IFERROR(( J75 + K75+L75+M75)/(H75),"ND")</f>
        <v>1.1875</v>
      </c>
      <c r="P75" s="22" t="s">
        <v>169</v>
      </c>
      <c r="Q75" s="23"/>
      <c r="R75" s="24"/>
    </row>
    <row r="76" spans="4:18" ht="63" customHeight="1" x14ac:dyDescent="0.3">
      <c r="D76" s="31"/>
      <c r="E76" s="23"/>
      <c r="F76" s="25"/>
      <c r="G76" s="25"/>
      <c r="H76" s="25"/>
      <c r="I76" s="25"/>
      <c r="J76" s="10">
        <v>4</v>
      </c>
      <c r="K76" s="10">
        <v>6</v>
      </c>
      <c r="L76" s="10">
        <v>3</v>
      </c>
      <c r="M76" s="10">
        <v>3</v>
      </c>
      <c r="N76" s="26"/>
      <c r="O76" s="26"/>
      <c r="P76" s="23"/>
      <c r="Q76" s="23"/>
      <c r="R76" s="24"/>
    </row>
    <row r="77" spans="4:18" ht="63" customHeight="1" x14ac:dyDescent="0.3">
      <c r="D77" s="31" t="s">
        <v>117</v>
      </c>
      <c r="E77" s="23" t="s">
        <v>62</v>
      </c>
      <c r="F77" s="25" t="s">
        <v>22</v>
      </c>
      <c r="G77" s="25" t="s">
        <v>24</v>
      </c>
      <c r="H77" s="25">
        <v>19</v>
      </c>
      <c r="I77" s="25" t="s">
        <v>23</v>
      </c>
      <c r="J77" s="10">
        <v>2</v>
      </c>
      <c r="K77" s="10">
        <v>5</v>
      </c>
      <c r="L77" s="10">
        <v>10</v>
      </c>
      <c r="M77" s="10">
        <v>0</v>
      </c>
      <c r="N77" s="26">
        <f>IFERROR(M77/M78,"100%")</f>
        <v>0</v>
      </c>
      <c r="O77" s="26">
        <f>IFERROR(( J77 + K77+L77+M77)/(H77),"ND")</f>
        <v>0.89473684210526316</v>
      </c>
      <c r="P77" s="22" t="s">
        <v>170</v>
      </c>
      <c r="Q77" s="23"/>
      <c r="R77" s="24"/>
    </row>
    <row r="78" spans="4:18" ht="63" customHeight="1" x14ac:dyDescent="0.3">
      <c r="D78" s="31"/>
      <c r="E78" s="23"/>
      <c r="F78" s="25"/>
      <c r="G78" s="25"/>
      <c r="H78" s="25"/>
      <c r="I78" s="25"/>
      <c r="J78" s="10">
        <v>2</v>
      </c>
      <c r="K78" s="10">
        <v>2</v>
      </c>
      <c r="L78" s="10">
        <v>10</v>
      </c>
      <c r="M78" s="10">
        <v>5</v>
      </c>
      <c r="N78" s="26"/>
      <c r="O78" s="26"/>
      <c r="P78" s="23"/>
      <c r="Q78" s="23"/>
      <c r="R78" s="24"/>
    </row>
    <row r="79" spans="4:18" ht="63" customHeight="1" x14ac:dyDescent="0.3">
      <c r="D79" s="31" t="s">
        <v>118</v>
      </c>
      <c r="E79" s="23" t="s">
        <v>63</v>
      </c>
      <c r="F79" s="25" t="s">
        <v>22</v>
      </c>
      <c r="G79" s="25" t="s">
        <v>24</v>
      </c>
      <c r="H79" s="25">
        <v>161</v>
      </c>
      <c r="I79" s="25" t="s">
        <v>23</v>
      </c>
      <c r="J79" s="10">
        <v>58</v>
      </c>
      <c r="K79" s="10">
        <v>47</v>
      </c>
      <c r="L79" s="10">
        <v>11</v>
      </c>
      <c r="M79" s="10">
        <v>2</v>
      </c>
      <c r="N79" s="26">
        <f>IFERROR(M79/M80,"100%")</f>
        <v>0.05</v>
      </c>
      <c r="O79" s="26">
        <f>IFERROR(( J79 + K79+L79+M79)/(H79),"ND")</f>
        <v>0.73291925465838514</v>
      </c>
      <c r="P79" s="22" t="s">
        <v>171</v>
      </c>
      <c r="Q79" s="23"/>
      <c r="R79" s="24"/>
    </row>
    <row r="80" spans="4:18" ht="63" customHeight="1" x14ac:dyDescent="0.3">
      <c r="D80" s="31"/>
      <c r="E80" s="23"/>
      <c r="F80" s="25"/>
      <c r="G80" s="25"/>
      <c r="H80" s="25"/>
      <c r="I80" s="25"/>
      <c r="J80" s="10">
        <v>60</v>
      </c>
      <c r="K80" s="10">
        <v>50</v>
      </c>
      <c r="L80" s="10">
        <v>11</v>
      </c>
      <c r="M80" s="10">
        <v>40</v>
      </c>
      <c r="N80" s="26"/>
      <c r="O80" s="26"/>
      <c r="P80" s="23"/>
      <c r="Q80" s="23"/>
      <c r="R80" s="24"/>
    </row>
    <row r="81" spans="4:18" ht="63" customHeight="1" x14ac:dyDescent="0.3">
      <c r="D81" s="31" t="s">
        <v>119</v>
      </c>
      <c r="E81" s="23" t="s">
        <v>64</v>
      </c>
      <c r="F81" s="25" t="s">
        <v>22</v>
      </c>
      <c r="G81" s="25" t="s">
        <v>24</v>
      </c>
      <c r="H81" s="25">
        <v>192</v>
      </c>
      <c r="I81" s="25" t="s">
        <v>23</v>
      </c>
      <c r="J81" s="10">
        <v>81</v>
      </c>
      <c r="K81" s="10">
        <v>66</v>
      </c>
      <c r="L81" s="10">
        <v>12</v>
      </c>
      <c r="M81" s="10">
        <v>16</v>
      </c>
      <c r="N81" s="26">
        <f>IFERROR(M81/M82,"100%")</f>
        <v>0.53333333333333333</v>
      </c>
      <c r="O81" s="26">
        <f>IFERROR(( J81 + K81+L81+M81)/(H81),"ND")</f>
        <v>0.91145833333333337</v>
      </c>
      <c r="P81" s="22" t="s">
        <v>172</v>
      </c>
      <c r="Q81" s="23"/>
      <c r="R81" s="24"/>
    </row>
    <row r="82" spans="4:18" ht="63" customHeight="1" x14ac:dyDescent="0.3">
      <c r="D82" s="31"/>
      <c r="E82" s="23"/>
      <c r="F82" s="25"/>
      <c r="G82" s="25"/>
      <c r="H82" s="25"/>
      <c r="I82" s="25"/>
      <c r="J82" s="10">
        <v>80</v>
      </c>
      <c r="K82" s="10">
        <v>70</v>
      </c>
      <c r="L82" s="10">
        <v>12</v>
      </c>
      <c r="M82" s="10">
        <v>30</v>
      </c>
      <c r="N82" s="26"/>
      <c r="O82" s="26"/>
      <c r="P82" s="23"/>
      <c r="Q82" s="23"/>
      <c r="R82" s="24"/>
    </row>
    <row r="83" spans="4:18" ht="63" customHeight="1" x14ac:dyDescent="0.3">
      <c r="D83" s="102" t="s">
        <v>139</v>
      </c>
      <c r="E83" s="99" t="s">
        <v>65</v>
      </c>
      <c r="F83" s="53" t="s">
        <v>22</v>
      </c>
      <c r="G83" s="53" t="s">
        <v>29</v>
      </c>
      <c r="H83" s="100">
        <v>15761</v>
      </c>
      <c r="I83" s="53" t="s">
        <v>23</v>
      </c>
      <c r="J83" s="17">
        <v>2305</v>
      </c>
      <c r="K83" s="17">
        <v>4625</v>
      </c>
      <c r="L83" s="17">
        <v>3555</v>
      </c>
      <c r="M83" s="17">
        <v>2191</v>
      </c>
      <c r="N83" s="50">
        <f>IFERROR(M83/M84,"100%")</f>
        <v>0.72790697674418603</v>
      </c>
      <c r="O83" s="50">
        <f>IFERROR(( J83 + K83+L83+M83)/(H83),"ND")</f>
        <v>0.80426368885223021</v>
      </c>
      <c r="P83" s="46" t="s">
        <v>173</v>
      </c>
      <c r="Q83" s="46"/>
      <c r="R83" s="51"/>
    </row>
    <row r="84" spans="4:18" ht="63" customHeight="1" x14ac:dyDescent="0.3">
      <c r="D84" s="98"/>
      <c r="E84" s="99"/>
      <c r="F84" s="53"/>
      <c r="G84" s="53"/>
      <c r="H84" s="53"/>
      <c r="I84" s="53"/>
      <c r="J84" s="17">
        <v>4638</v>
      </c>
      <c r="K84" s="17">
        <v>4553</v>
      </c>
      <c r="L84" s="17">
        <v>3560</v>
      </c>
      <c r="M84" s="17">
        <v>3010</v>
      </c>
      <c r="N84" s="50"/>
      <c r="O84" s="50"/>
      <c r="P84" s="46"/>
      <c r="Q84" s="46"/>
      <c r="R84" s="51"/>
    </row>
    <row r="85" spans="4:18" ht="63" customHeight="1" x14ac:dyDescent="0.3">
      <c r="D85" s="31" t="s">
        <v>120</v>
      </c>
      <c r="E85" s="23" t="s">
        <v>66</v>
      </c>
      <c r="F85" s="25" t="s">
        <v>22</v>
      </c>
      <c r="G85" s="25" t="s">
        <v>24</v>
      </c>
      <c r="H85" s="25">
        <v>218</v>
      </c>
      <c r="I85" s="25" t="s">
        <v>23</v>
      </c>
      <c r="J85" s="10">
        <v>67</v>
      </c>
      <c r="K85" s="10">
        <v>58</v>
      </c>
      <c r="L85" s="10">
        <v>50</v>
      </c>
      <c r="M85" s="10">
        <v>63</v>
      </c>
      <c r="N85" s="26">
        <f>IFERROR(M85/M86,"100%")</f>
        <v>1.05</v>
      </c>
      <c r="O85" s="26">
        <f>IFERROR(( J85 + K85+L85+M85)/(H85),"ND")</f>
        <v>1.0917431192660549</v>
      </c>
      <c r="P85" s="22" t="s">
        <v>174</v>
      </c>
      <c r="Q85" s="23"/>
      <c r="R85" s="24"/>
    </row>
    <row r="86" spans="4:18" ht="63" customHeight="1" x14ac:dyDescent="0.3">
      <c r="D86" s="31"/>
      <c r="E86" s="23"/>
      <c r="F86" s="25"/>
      <c r="G86" s="25"/>
      <c r="H86" s="25"/>
      <c r="I86" s="25"/>
      <c r="J86" s="10">
        <v>56</v>
      </c>
      <c r="K86" s="10">
        <v>52</v>
      </c>
      <c r="L86" s="10">
        <v>50</v>
      </c>
      <c r="M86" s="10">
        <v>60</v>
      </c>
      <c r="N86" s="26"/>
      <c r="O86" s="26"/>
      <c r="P86" s="23"/>
      <c r="Q86" s="23"/>
      <c r="R86" s="24"/>
    </row>
    <row r="87" spans="4:18" ht="63" customHeight="1" x14ac:dyDescent="0.3">
      <c r="D87" s="31" t="s">
        <v>121</v>
      </c>
      <c r="E87" s="23" t="s">
        <v>67</v>
      </c>
      <c r="F87" s="25" t="s">
        <v>22</v>
      </c>
      <c r="G87" s="25" t="s">
        <v>24</v>
      </c>
      <c r="H87" s="97">
        <v>1980</v>
      </c>
      <c r="I87" s="25" t="s">
        <v>23</v>
      </c>
      <c r="J87" s="10">
        <v>273</v>
      </c>
      <c r="K87" s="10">
        <v>482</v>
      </c>
      <c r="L87" s="10">
        <v>488</v>
      </c>
      <c r="M87" s="10">
        <v>363</v>
      </c>
      <c r="N87" s="26">
        <f>IFERROR(M87/M88,"100%")</f>
        <v>0.80666666666666664</v>
      </c>
      <c r="O87" s="26">
        <f>IFERROR(( J87 + K87+L87+M87)/(H87),"ND")</f>
        <v>0.81111111111111112</v>
      </c>
      <c r="P87" s="103" t="s">
        <v>84</v>
      </c>
      <c r="Q87" s="23"/>
      <c r="R87" s="24"/>
    </row>
    <row r="88" spans="4:18" ht="63" customHeight="1" x14ac:dyDescent="0.3">
      <c r="D88" s="31"/>
      <c r="E88" s="23"/>
      <c r="F88" s="25"/>
      <c r="G88" s="25"/>
      <c r="H88" s="25"/>
      <c r="I88" s="25"/>
      <c r="J88" s="10">
        <v>571</v>
      </c>
      <c r="K88" s="10">
        <v>469</v>
      </c>
      <c r="L88" s="10">
        <v>490</v>
      </c>
      <c r="M88" s="10">
        <v>450</v>
      </c>
      <c r="N88" s="26"/>
      <c r="O88" s="26"/>
      <c r="P88" s="23"/>
      <c r="Q88" s="23"/>
      <c r="R88" s="24"/>
    </row>
    <row r="89" spans="4:18" ht="63" customHeight="1" x14ac:dyDescent="0.3">
      <c r="D89" s="31" t="s">
        <v>122</v>
      </c>
      <c r="E89" s="23" t="s">
        <v>68</v>
      </c>
      <c r="F89" s="25" t="s">
        <v>22</v>
      </c>
      <c r="G89" s="25" t="s">
        <v>26</v>
      </c>
      <c r="H89" s="97">
        <v>13543</v>
      </c>
      <c r="I89" s="25" t="s">
        <v>23</v>
      </c>
      <c r="J89" s="10">
        <v>1965</v>
      </c>
      <c r="K89" s="10">
        <v>4085</v>
      </c>
      <c r="L89" s="10">
        <v>3017</v>
      </c>
      <c r="M89" s="10">
        <v>1765</v>
      </c>
      <c r="N89" s="26">
        <f>IFERROR(M89/M90,"100%")</f>
        <v>0.70599999999999996</v>
      </c>
      <c r="O89" s="26">
        <f>IFERROR(( J89 + K89+L89+M89)/(H89),"ND")</f>
        <v>0.79982278667946538</v>
      </c>
      <c r="P89" s="22" t="s">
        <v>175</v>
      </c>
      <c r="Q89" s="23"/>
      <c r="R89" s="24"/>
    </row>
    <row r="90" spans="4:18" ht="63" customHeight="1" x14ac:dyDescent="0.3">
      <c r="D90" s="31"/>
      <c r="E90" s="23"/>
      <c r="F90" s="25"/>
      <c r="G90" s="25"/>
      <c r="H90" s="25"/>
      <c r="I90" s="25"/>
      <c r="J90" s="10">
        <v>4011</v>
      </c>
      <c r="K90" s="10">
        <v>4012</v>
      </c>
      <c r="L90" s="10">
        <v>3020</v>
      </c>
      <c r="M90" s="10">
        <v>2500</v>
      </c>
      <c r="N90" s="26"/>
      <c r="O90" s="26"/>
      <c r="P90" s="23"/>
      <c r="Q90" s="23"/>
      <c r="R90" s="24"/>
    </row>
    <row r="91" spans="4:18" ht="63" customHeight="1" x14ac:dyDescent="0.3">
      <c r="D91" s="98" t="s">
        <v>123</v>
      </c>
      <c r="E91" s="99" t="s">
        <v>69</v>
      </c>
      <c r="F91" s="53" t="s">
        <v>22</v>
      </c>
      <c r="G91" s="53" t="s">
        <v>24</v>
      </c>
      <c r="H91" s="53">
        <v>700</v>
      </c>
      <c r="I91" s="53" t="s">
        <v>23</v>
      </c>
      <c r="J91" s="17">
        <v>182</v>
      </c>
      <c r="K91" s="17">
        <v>200</v>
      </c>
      <c r="L91" s="17">
        <v>175</v>
      </c>
      <c r="M91" s="17">
        <v>174</v>
      </c>
      <c r="N91" s="50">
        <f>IFERROR(M91/M92,"ND")</f>
        <v>1.0057803468208093</v>
      </c>
      <c r="O91" s="50">
        <f>IFERROR(( J91 + K91+L91)/(H91),"ND")</f>
        <v>0.79571428571428571</v>
      </c>
      <c r="P91" s="46" t="s">
        <v>138</v>
      </c>
      <c r="Q91" s="46"/>
      <c r="R91" s="51"/>
    </row>
    <row r="92" spans="4:18" ht="63" customHeight="1" x14ac:dyDescent="0.3">
      <c r="D92" s="98"/>
      <c r="E92" s="99"/>
      <c r="F92" s="53"/>
      <c r="G92" s="53"/>
      <c r="H92" s="53"/>
      <c r="I92" s="53"/>
      <c r="J92" s="17">
        <v>180</v>
      </c>
      <c r="K92" s="17">
        <v>173</v>
      </c>
      <c r="L92" s="17">
        <v>174</v>
      </c>
      <c r="M92" s="17">
        <v>173</v>
      </c>
      <c r="N92" s="50"/>
      <c r="O92" s="50"/>
      <c r="P92" s="46"/>
      <c r="Q92" s="46"/>
      <c r="R92" s="51"/>
    </row>
    <row r="93" spans="4:18" ht="63" customHeight="1" x14ac:dyDescent="0.3">
      <c r="D93" s="31" t="s">
        <v>124</v>
      </c>
      <c r="E93" s="23" t="s">
        <v>70</v>
      </c>
      <c r="F93" s="25" t="s">
        <v>22</v>
      </c>
      <c r="G93" s="25" t="s">
        <v>24</v>
      </c>
      <c r="H93" s="97">
        <v>25400</v>
      </c>
      <c r="I93" s="25" t="s">
        <v>23</v>
      </c>
      <c r="J93" s="10">
        <v>7591</v>
      </c>
      <c r="K93" s="10">
        <v>6647</v>
      </c>
      <c r="L93" s="15">
        <v>5020</v>
      </c>
      <c r="M93" s="10">
        <v>5120</v>
      </c>
      <c r="N93" s="26">
        <f>IFERROR(M93/M94,"ND")</f>
        <v>0.80629921259842519</v>
      </c>
      <c r="O93" s="26">
        <f>IFERROR((J93 + K93+L93+M93)/(H93),"ND")</f>
        <v>0.95976377952755909</v>
      </c>
      <c r="P93" s="22" t="s">
        <v>176</v>
      </c>
      <c r="Q93" s="23"/>
      <c r="R93" s="24"/>
    </row>
    <row r="94" spans="4:18" ht="63" customHeight="1" x14ac:dyDescent="0.3">
      <c r="D94" s="31"/>
      <c r="E94" s="23"/>
      <c r="F94" s="25"/>
      <c r="G94" s="25"/>
      <c r="H94" s="25"/>
      <c r="I94" s="25"/>
      <c r="J94" s="10">
        <v>6350</v>
      </c>
      <c r="K94" s="10">
        <v>6350</v>
      </c>
      <c r="L94" s="10">
        <v>6350</v>
      </c>
      <c r="M94" s="10">
        <v>6350</v>
      </c>
      <c r="N94" s="26"/>
      <c r="O94" s="26"/>
      <c r="P94" s="23"/>
      <c r="Q94" s="23"/>
      <c r="R94" s="24"/>
    </row>
    <row r="95" spans="4:18" ht="63" customHeight="1" x14ac:dyDescent="0.3">
      <c r="D95" s="31" t="s">
        <v>125</v>
      </c>
      <c r="E95" s="23" t="s">
        <v>71</v>
      </c>
      <c r="F95" s="25" t="s">
        <v>22</v>
      </c>
      <c r="G95" s="25" t="s">
        <v>24</v>
      </c>
      <c r="H95" s="97">
        <v>12100</v>
      </c>
      <c r="I95" s="25" t="s">
        <v>23</v>
      </c>
      <c r="J95" s="10">
        <v>6247</v>
      </c>
      <c r="K95" s="10">
        <v>866</v>
      </c>
      <c r="L95" s="10">
        <v>600</v>
      </c>
      <c r="M95" s="10">
        <v>529</v>
      </c>
      <c r="N95" s="26">
        <f>IFERROR(M95/M96,"ND")</f>
        <v>0.96181818181818179</v>
      </c>
      <c r="O95" s="26">
        <f>IFERROR((J95 + K95+L95+M95)/(H95),"ND")</f>
        <v>0.68115702479338847</v>
      </c>
      <c r="P95" s="22" t="s">
        <v>177</v>
      </c>
      <c r="Q95" s="23"/>
      <c r="R95" s="24"/>
    </row>
    <row r="96" spans="4:18" ht="63" customHeight="1" x14ac:dyDescent="0.3">
      <c r="D96" s="31"/>
      <c r="E96" s="23"/>
      <c r="F96" s="25"/>
      <c r="G96" s="25"/>
      <c r="H96" s="25"/>
      <c r="I96" s="25"/>
      <c r="J96" s="10">
        <v>5500</v>
      </c>
      <c r="K96" s="10">
        <v>5500</v>
      </c>
      <c r="L96" s="10">
        <v>550</v>
      </c>
      <c r="M96" s="10">
        <v>550</v>
      </c>
      <c r="N96" s="26"/>
      <c r="O96" s="26"/>
      <c r="P96" s="23"/>
      <c r="Q96" s="23"/>
      <c r="R96" s="24"/>
    </row>
    <row r="97" spans="4:18" ht="63" customHeight="1" x14ac:dyDescent="0.3">
      <c r="D97" s="31" t="s">
        <v>126</v>
      </c>
      <c r="E97" s="23" t="s">
        <v>72</v>
      </c>
      <c r="F97" s="25" t="s">
        <v>22</v>
      </c>
      <c r="G97" s="25" t="s">
        <v>24</v>
      </c>
      <c r="H97" s="97">
        <v>21170</v>
      </c>
      <c r="I97" s="25" t="s">
        <v>23</v>
      </c>
      <c r="J97" s="10">
        <v>14472</v>
      </c>
      <c r="K97" s="10">
        <v>2313</v>
      </c>
      <c r="L97" s="10">
        <v>600</v>
      </c>
      <c r="M97" s="10">
        <v>635</v>
      </c>
      <c r="N97" s="26">
        <f>IFERROR(M97/M98,"ND")</f>
        <v>1.0948275862068966</v>
      </c>
      <c r="O97" s="26">
        <f>IFERROR((J97 + K97+L97+M97)/(H97),"ND")</f>
        <v>0.85120453471894186</v>
      </c>
      <c r="P97" s="22" t="s">
        <v>178</v>
      </c>
      <c r="Q97" s="23"/>
      <c r="R97" s="24"/>
    </row>
    <row r="98" spans="4:18" ht="63" customHeight="1" x14ac:dyDescent="0.3">
      <c r="D98" s="31"/>
      <c r="E98" s="23"/>
      <c r="F98" s="25"/>
      <c r="G98" s="25"/>
      <c r="H98" s="25"/>
      <c r="I98" s="25"/>
      <c r="J98" s="10">
        <v>12000</v>
      </c>
      <c r="K98" s="10">
        <v>8000</v>
      </c>
      <c r="L98" s="10">
        <v>590</v>
      </c>
      <c r="M98" s="10">
        <v>580</v>
      </c>
      <c r="N98" s="26"/>
      <c r="O98" s="26"/>
      <c r="P98" s="23"/>
      <c r="Q98" s="23"/>
      <c r="R98" s="24"/>
    </row>
    <row r="99" spans="4:18" ht="63" customHeight="1" x14ac:dyDescent="0.3">
      <c r="D99" s="31" t="s">
        <v>30</v>
      </c>
      <c r="E99" s="23" t="s">
        <v>73</v>
      </c>
      <c r="F99" s="25" t="s">
        <v>22</v>
      </c>
      <c r="G99" s="25" t="s">
        <v>26</v>
      </c>
      <c r="H99" s="25">
        <v>4500</v>
      </c>
      <c r="I99" s="25" t="s">
        <v>23</v>
      </c>
      <c r="J99" s="10">
        <v>1310</v>
      </c>
      <c r="K99" s="10">
        <v>1098</v>
      </c>
      <c r="L99" s="10">
        <v>1200</v>
      </c>
      <c r="M99" s="10">
        <v>1081</v>
      </c>
      <c r="N99" s="26">
        <f>IFERROR(M99/M100,"ND")</f>
        <v>0.9608888888888889</v>
      </c>
      <c r="O99" s="26">
        <f>IFERROR((J99 + K99+L99+M99)/(H99),"ND")</f>
        <v>1.042</v>
      </c>
      <c r="P99" s="22" t="s">
        <v>179</v>
      </c>
      <c r="Q99" s="23"/>
      <c r="R99" s="24"/>
    </row>
    <row r="100" spans="4:18" ht="63" customHeight="1" x14ac:dyDescent="0.3">
      <c r="D100" s="31"/>
      <c r="E100" s="23"/>
      <c r="F100" s="25"/>
      <c r="G100" s="25"/>
      <c r="H100" s="25"/>
      <c r="I100" s="25"/>
      <c r="J100" s="10">
        <v>1125</v>
      </c>
      <c r="K100" s="10">
        <v>1125</v>
      </c>
      <c r="L100" s="10">
        <v>1125</v>
      </c>
      <c r="M100" s="10">
        <v>1125</v>
      </c>
      <c r="N100" s="26"/>
      <c r="O100" s="26"/>
      <c r="P100" s="23"/>
      <c r="Q100" s="23"/>
      <c r="R100" s="24"/>
    </row>
    <row r="101" spans="4:18" ht="63" customHeight="1" x14ac:dyDescent="0.3">
      <c r="D101" s="104" t="s">
        <v>127</v>
      </c>
      <c r="E101" s="105" t="s">
        <v>74</v>
      </c>
      <c r="F101" s="25" t="s">
        <v>22</v>
      </c>
      <c r="G101" s="25" t="s">
        <v>26</v>
      </c>
      <c r="H101" s="25">
        <v>1200</v>
      </c>
      <c r="I101" s="25" t="s">
        <v>23</v>
      </c>
      <c r="J101" s="10">
        <v>321</v>
      </c>
      <c r="K101" s="10">
        <v>444</v>
      </c>
      <c r="L101" s="10">
        <v>350</v>
      </c>
      <c r="M101" s="10">
        <v>461</v>
      </c>
      <c r="N101" s="26">
        <f>IFERROR(M101/M102,"ND")</f>
        <v>1.5896551724137931</v>
      </c>
      <c r="O101" s="26">
        <f>IFERROR((J101 + K101+L101+M101)/(H101),"ND")</f>
        <v>1.3133333333333332</v>
      </c>
      <c r="P101" s="106" t="s">
        <v>180</v>
      </c>
      <c r="Q101" s="106"/>
      <c r="R101" s="107"/>
    </row>
    <row r="102" spans="4:18" ht="63" customHeight="1" x14ac:dyDescent="0.3">
      <c r="D102" s="31"/>
      <c r="E102" s="23"/>
      <c r="F102" s="25"/>
      <c r="G102" s="25"/>
      <c r="H102" s="25"/>
      <c r="I102" s="25"/>
      <c r="J102" s="10">
        <v>300</v>
      </c>
      <c r="K102" s="10">
        <v>300</v>
      </c>
      <c r="L102" s="10">
        <v>310</v>
      </c>
      <c r="M102" s="10">
        <v>290</v>
      </c>
      <c r="N102" s="26"/>
      <c r="O102" s="26"/>
      <c r="P102" s="106"/>
      <c r="Q102" s="106"/>
      <c r="R102" s="107"/>
    </row>
    <row r="103" spans="4:18" ht="63" customHeight="1" x14ac:dyDescent="0.3">
      <c r="D103" s="31" t="s">
        <v>128</v>
      </c>
      <c r="E103" s="23" t="s">
        <v>75</v>
      </c>
      <c r="F103" s="25" t="s">
        <v>22</v>
      </c>
      <c r="G103" s="25" t="s">
        <v>24</v>
      </c>
      <c r="H103" s="25">
        <v>1400</v>
      </c>
      <c r="I103" s="25" t="s">
        <v>23</v>
      </c>
      <c r="J103" s="10">
        <v>66</v>
      </c>
      <c r="K103" s="10">
        <v>728</v>
      </c>
      <c r="L103" s="10">
        <v>400</v>
      </c>
      <c r="M103" s="10">
        <v>784</v>
      </c>
      <c r="N103" s="26">
        <f>IFERROR(M103/M104,"ND")</f>
        <v>1.7657657657657657</v>
      </c>
      <c r="O103" s="26">
        <f>IFERROR((J103 + K103+L103+M103)/(H103),"ND")</f>
        <v>1.4128571428571428</v>
      </c>
      <c r="P103" s="22" t="s">
        <v>181</v>
      </c>
      <c r="Q103" s="23"/>
      <c r="R103" s="24"/>
    </row>
    <row r="104" spans="4:18" ht="63" customHeight="1" x14ac:dyDescent="0.3">
      <c r="D104" s="31"/>
      <c r="E104" s="23"/>
      <c r="F104" s="25"/>
      <c r="G104" s="25"/>
      <c r="H104" s="25"/>
      <c r="I104" s="25"/>
      <c r="J104" s="10">
        <v>70</v>
      </c>
      <c r="K104" s="10">
        <v>443</v>
      </c>
      <c r="L104" s="10">
        <v>443</v>
      </c>
      <c r="M104" s="10">
        <v>444</v>
      </c>
      <c r="N104" s="26"/>
      <c r="O104" s="26"/>
      <c r="P104" s="23"/>
      <c r="Q104" s="23"/>
      <c r="R104" s="24"/>
    </row>
    <row r="105" spans="4:18" ht="63" customHeight="1" x14ac:dyDescent="0.3">
      <c r="D105" s="31" t="s">
        <v>129</v>
      </c>
      <c r="E105" s="23" t="s">
        <v>76</v>
      </c>
      <c r="F105" s="25" t="s">
        <v>22</v>
      </c>
      <c r="G105" s="25" t="s">
        <v>24</v>
      </c>
      <c r="H105" s="25">
        <v>2300</v>
      </c>
      <c r="I105" s="25" t="s">
        <v>23</v>
      </c>
      <c r="J105" s="10">
        <v>463</v>
      </c>
      <c r="K105" s="10">
        <v>401</v>
      </c>
      <c r="L105" s="10">
        <v>700</v>
      </c>
      <c r="M105" s="10">
        <v>610</v>
      </c>
      <c r="N105" s="26">
        <f>IFERROR(M105/M106,"ND")</f>
        <v>1.0166666666666666</v>
      </c>
      <c r="O105" s="26">
        <f>IFERROR((J105 + K105+L105+M105)/(H105),"ND")</f>
        <v>0.94521739130434779</v>
      </c>
      <c r="P105" s="106" t="s">
        <v>182</v>
      </c>
      <c r="Q105" s="106"/>
      <c r="R105" s="107"/>
    </row>
    <row r="106" spans="4:18" ht="63" customHeight="1" x14ac:dyDescent="0.3">
      <c r="D106" s="31"/>
      <c r="E106" s="23"/>
      <c r="F106" s="25"/>
      <c r="G106" s="25"/>
      <c r="H106" s="25"/>
      <c r="I106" s="25"/>
      <c r="J106" s="10">
        <v>500</v>
      </c>
      <c r="K106" s="10">
        <v>600</v>
      </c>
      <c r="L106" s="10">
        <v>600</v>
      </c>
      <c r="M106" s="10">
        <v>600</v>
      </c>
      <c r="N106" s="26"/>
      <c r="O106" s="26"/>
      <c r="P106" s="106"/>
      <c r="Q106" s="106"/>
      <c r="R106" s="107"/>
    </row>
    <row r="107" spans="4:18" ht="63" customHeight="1" x14ac:dyDescent="0.3">
      <c r="D107" s="31" t="s">
        <v>130</v>
      </c>
      <c r="E107" s="23" t="s">
        <v>77</v>
      </c>
      <c r="F107" s="25" t="s">
        <v>22</v>
      </c>
      <c r="G107" s="25" t="s">
        <v>24</v>
      </c>
      <c r="H107" s="25">
        <v>2500</v>
      </c>
      <c r="I107" s="25" t="s">
        <v>23</v>
      </c>
      <c r="J107" s="10">
        <v>498</v>
      </c>
      <c r="K107" s="10">
        <v>337</v>
      </c>
      <c r="L107" s="10">
        <v>700</v>
      </c>
      <c r="M107" s="10">
        <v>580</v>
      </c>
      <c r="N107" s="26">
        <f>IFERROR(M107/M108,"ND")</f>
        <v>0.92800000000000005</v>
      </c>
      <c r="O107" s="26">
        <f>IFERROR((J107 + K107+L107+M107)/(H107),"ND")</f>
        <v>0.84599999999999997</v>
      </c>
      <c r="P107" s="22" t="s">
        <v>183</v>
      </c>
      <c r="Q107" s="23"/>
      <c r="R107" s="24"/>
    </row>
    <row r="108" spans="4:18" ht="63" customHeight="1" x14ac:dyDescent="0.3">
      <c r="D108" s="31"/>
      <c r="E108" s="23"/>
      <c r="F108" s="25"/>
      <c r="G108" s="25"/>
      <c r="H108" s="25"/>
      <c r="I108" s="25"/>
      <c r="J108" s="10">
        <v>625</v>
      </c>
      <c r="K108" s="10">
        <v>625</v>
      </c>
      <c r="L108" s="10">
        <v>625</v>
      </c>
      <c r="M108" s="10">
        <v>625</v>
      </c>
      <c r="N108" s="26"/>
      <c r="O108" s="26"/>
      <c r="P108" s="23"/>
      <c r="Q108" s="23"/>
      <c r="R108" s="24"/>
    </row>
    <row r="109" spans="4:18" ht="63" customHeight="1" x14ac:dyDescent="0.3">
      <c r="D109" s="31" t="s">
        <v>131</v>
      </c>
      <c r="E109" s="23" t="s">
        <v>78</v>
      </c>
      <c r="F109" s="25" t="s">
        <v>22</v>
      </c>
      <c r="G109" s="25" t="s">
        <v>24</v>
      </c>
      <c r="H109" s="25">
        <v>2200</v>
      </c>
      <c r="I109" s="25" t="s">
        <v>23</v>
      </c>
      <c r="J109" s="10">
        <v>560</v>
      </c>
      <c r="K109" s="10">
        <v>460</v>
      </c>
      <c r="L109" s="10">
        <v>500</v>
      </c>
      <c r="M109" s="10">
        <v>440</v>
      </c>
      <c r="N109" s="26">
        <f>IFERROR(M109/M110,"ND")</f>
        <v>0.8</v>
      </c>
      <c r="O109" s="26">
        <f>IFERROR((J109 + K109+L109+M109)/(H109),"ND")</f>
        <v>0.89090909090909087</v>
      </c>
      <c r="P109" s="106" t="s">
        <v>184</v>
      </c>
      <c r="Q109" s="106"/>
      <c r="R109" s="107"/>
    </row>
    <row r="110" spans="4:18" ht="63" customHeight="1" x14ac:dyDescent="0.3">
      <c r="D110" s="31"/>
      <c r="E110" s="23"/>
      <c r="F110" s="25"/>
      <c r="G110" s="25"/>
      <c r="H110" s="25"/>
      <c r="I110" s="25"/>
      <c r="J110" s="10">
        <v>550</v>
      </c>
      <c r="K110" s="10">
        <v>550</v>
      </c>
      <c r="L110" s="10">
        <v>550</v>
      </c>
      <c r="M110" s="10">
        <v>550</v>
      </c>
      <c r="N110" s="26"/>
      <c r="O110" s="26"/>
      <c r="P110" s="106"/>
      <c r="Q110" s="106"/>
      <c r="R110" s="107"/>
    </row>
    <row r="111" spans="4:18" ht="63" customHeight="1" x14ac:dyDescent="0.3">
      <c r="D111" s="31" t="s">
        <v>132</v>
      </c>
      <c r="E111" s="23" t="s">
        <v>79</v>
      </c>
      <c r="F111" s="25" t="s">
        <v>22</v>
      </c>
      <c r="G111" s="25" t="s">
        <v>24</v>
      </c>
      <c r="H111" s="25">
        <v>1000</v>
      </c>
      <c r="I111" s="25" t="s">
        <v>23</v>
      </c>
      <c r="J111" s="10">
        <v>360</v>
      </c>
      <c r="K111" s="10">
        <v>257</v>
      </c>
      <c r="L111" s="10">
        <v>300</v>
      </c>
      <c r="M111" s="10">
        <v>260</v>
      </c>
      <c r="N111" s="26">
        <f>IFERROR(M111/M112,"ND")</f>
        <v>1.04</v>
      </c>
      <c r="O111" s="26">
        <f>IFERROR((J111 + K111+L111+M111)/(H111),"ND")</f>
        <v>1.177</v>
      </c>
      <c r="P111" s="22" t="s">
        <v>185</v>
      </c>
      <c r="Q111" s="23"/>
      <c r="R111" s="24"/>
    </row>
    <row r="112" spans="4:18" ht="63" customHeight="1" x14ac:dyDescent="0.3">
      <c r="D112" s="31"/>
      <c r="E112" s="23"/>
      <c r="F112" s="25"/>
      <c r="G112" s="25"/>
      <c r="H112" s="25"/>
      <c r="I112" s="25"/>
      <c r="J112" s="10">
        <v>250</v>
      </c>
      <c r="K112" s="10">
        <v>250</v>
      </c>
      <c r="L112" s="10">
        <v>250</v>
      </c>
      <c r="M112" s="10">
        <v>250</v>
      </c>
      <c r="N112" s="26"/>
      <c r="O112" s="26"/>
      <c r="P112" s="23"/>
      <c r="Q112" s="23"/>
      <c r="R112" s="24"/>
    </row>
    <row r="113" spans="4:18" ht="63" customHeight="1" x14ac:dyDescent="0.3">
      <c r="D113" s="31" t="s">
        <v>133</v>
      </c>
      <c r="E113" s="38" t="s">
        <v>82</v>
      </c>
      <c r="F113" s="25" t="s">
        <v>22</v>
      </c>
      <c r="G113" s="25" t="s">
        <v>24</v>
      </c>
      <c r="H113" s="25">
        <v>700</v>
      </c>
      <c r="I113" s="25" t="s">
        <v>23</v>
      </c>
      <c r="J113" s="9">
        <v>200</v>
      </c>
      <c r="K113" s="9">
        <v>203</v>
      </c>
      <c r="L113" s="9">
        <v>200</v>
      </c>
      <c r="M113" s="9">
        <v>180</v>
      </c>
      <c r="N113" s="26">
        <f>IFERROR(M113/M114,"ND")</f>
        <v>1.0285714285714285</v>
      </c>
      <c r="O113" s="26">
        <f>IFERROR((J113 + K113+L113+M113)/(H113),"ND")</f>
        <v>1.1185714285714285</v>
      </c>
      <c r="P113" s="22" t="s">
        <v>186</v>
      </c>
      <c r="Q113" s="23"/>
      <c r="R113" s="24"/>
    </row>
    <row r="114" spans="4:18" ht="60.75" customHeight="1" thickBot="1" x14ac:dyDescent="0.35">
      <c r="D114" s="32"/>
      <c r="E114" s="39"/>
      <c r="F114" s="34"/>
      <c r="G114" s="34"/>
      <c r="H114" s="34"/>
      <c r="I114" s="34"/>
      <c r="J114" s="14">
        <v>175</v>
      </c>
      <c r="K114" s="14">
        <v>175</v>
      </c>
      <c r="L114" s="14">
        <v>175</v>
      </c>
      <c r="M114" s="14">
        <v>175</v>
      </c>
      <c r="N114" s="35"/>
      <c r="O114" s="35"/>
      <c r="P114" s="36"/>
      <c r="Q114" s="36"/>
      <c r="R114" s="37"/>
    </row>
    <row r="115" spans="4:18" x14ac:dyDescent="0.3">
      <c r="D115" s="4"/>
      <c r="R115" s="5"/>
    </row>
    <row r="118" spans="4:18" ht="70.5" customHeight="1" x14ac:dyDescent="0.3">
      <c r="D118" s="27" t="s">
        <v>80</v>
      </c>
      <c r="E118" s="28"/>
      <c r="F118" s="28"/>
      <c r="G118" s="28"/>
      <c r="I118" s="33" t="s">
        <v>21</v>
      </c>
      <c r="J118" s="33"/>
      <c r="K118" s="33"/>
      <c r="L118" s="33"/>
      <c r="M118" s="33"/>
      <c r="N118" s="12"/>
      <c r="O118" s="27" t="s">
        <v>27</v>
      </c>
      <c r="P118" s="28"/>
      <c r="Q118" s="28"/>
      <c r="R118" s="13"/>
    </row>
    <row r="119" spans="4:18" x14ac:dyDescent="0.3">
      <c r="D119" s="29"/>
      <c r="E119" s="30"/>
      <c r="F119" s="30"/>
      <c r="G119" s="30"/>
      <c r="I119" s="29"/>
      <c r="J119" s="30"/>
      <c r="K119" s="30"/>
      <c r="L119" s="30"/>
      <c r="M119" s="30"/>
      <c r="O119" s="29"/>
      <c r="P119" s="30"/>
      <c r="Q119" s="30"/>
      <c r="R119" s="30"/>
    </row>
  </sheetData>
  <mergeCells count="480">
    <mergeCell ref="P105:R106"/>
    <mergeCell ref="P107:R108"/>
    <mergeCell ref="P109:R110"/>
    <mergeCell ref="P111:R112"/>
    <mergeCell ref="P95:R96"/>
    <mergeCell ref="P97:R98"/>
    <mergeCell ref="P99:R100"/>
    <mergeCell ref="P101:R102"/>
    <mergeCell ref="P103:R104"/>
    <mergeCell ref="O105:O106"/>
    <mergeCell ref="O107:O108"/>
    <mergeCell ref="O109:O110"/>
    <mergeCell ref="O111:O112"/>
    <mergeCell ref="P57:R58"/>
    <mergeCell ref="P59:R60"/>
    <mergeCell ref="P61:R62"/>
    <mergeCell ref="P63:R64"/>
    <mergeCell ref="P65:R66"/>
    <mergeCell ref="P67:R68"/>
    <mergeCell ref="P69:R70"/>
    <mergeCell ref="P71:R72"/>
    <mergeCell ref="P73:R74"/>
    <mergeCell ref="P75:R76"/>
    <mergeCell ref="P77:R78"/>
    <mergeCell ref="P79:R80"/>
    <mergeCell ref="O95:O96"/>
    <mergeCell ref="O97:O98"/>
    <mergeCell ref="O99:O100"/>
    <mergeCell ref="O101:O102"/>
    <mergeCell ref="O103:O104"/>
    <mergeCell ref="O87:O88"/>
    <mergeCell ref="O89:O90"/>
    <mergeCell ref="O91:O92"/>
    <mergeCell ref="I109:I110"/>
    <mergeCell ref="N109:N110"/>
    <mergeCell ref="D111:D112"/>
    <mergeCell ref="E111:E112"/>
    <mergeCell ref="F111:F112"/>
    <mergeCell ref="G111:G112"/>
    <mergeCell ref="H111:H112"/>
    <mergeCell ref="I111:I112"/>
    <mergeCell ref="N111:N112"/>
    <mergeCell ref="D109:D110"/>
    <mergeCell ref="E109:E110"/>
    <mergeCell ref="F109:F110"/>
    <mergeCell ref="G109:G110"/>
    <mergeCell ref="H109:H110"/>
    <mergeCell ref="N107:N108"/>
    <mergeCell ref="H107:H108"/>
    <mergeCell ref="I107:I108"/>
    <mergeCell ref="D107:D108"/>
    <mergeCell ref="E107:E108"/>
    <mergeCell ref="F107:F108"/>
    <mergeCell ref="G107:G108"/>
    <mergeCell ref="I103:I104"/>
    <mergeCell ref="N103:N104"/>
    <mergeCell ref="D105:D106"/>
    <mergeCell ref="E105:E106"/>
    <mergeCell ref="F105:F106"/>
    <mergeCell ref="G105:G106"/>
    <mergeCell ref="H105:H106"/>
    <mergeCell ref="I105:I106"/>
    <mergeCell ref="N105:N106"/>
    <mergeCell ref="D103:D104"/>
    <mergeCell ref="E103:E104"/>
    <mergeCell ref="F103:F104"/>
    <mergeCell ref="G103:G104"/>
    <mergeCell ref="H103:H104"/>
    <mergeCell ref="I99:I100"/>
    <mergeCell ref="N99:N100"/>
    <mergeCell ref="D101:D102"/>
    <mergeCell ref="E101:E102"/>
    <mergeCell ref="F101:F102"/>
    <mergeCell ref="G101:G102"/>
    <mergeCell ref="H101:H102"/>
    <mergeCell ref="I101:I102"/>
    <mergeCell ref="N101:N102"/>
    <mergeCell ref="D99:D100"/>
    <mergeCell ref="E99:E100"/>
    <mergeCell ref="F99:F100"/>
    <mergeCell ref="G99:G100"/>
    <mergeCell ref="H99:H100"/>
    <mergeCell ref="D97:D98"/>
    <mergeCell ref="E97:E98"/>
    <mergeCell ref="F97:F98"/>
    <mergeCell ref="G97:G98"/>
    <mergeCell ref="H97:H98"/>
    <mergeCell ref="I97:I98"/>
    <mergeCell ref="N97:N98"/>
    <mergeCell ref="D95:D96"/>
    <mergeCell ref="E95:E96"/>
    <mergeCell ref="F95:F96"/>
    <mergeCell ref="G95:G96"/>
    <mergeCell ref="H95:H96"/>
    <mergeCell ref="O77:O78"/>
    <mergeCell ref="O79:O80"/>
    <mergeCell ref="O81:O82"/>
    <mergeCell ref="O83:O84"/>
    <mergeCell ref="O85:O86"/>
    <mergeCell ref="I95:I96"/>
    <mergeCell ref="N93:N94"/>
    <mergeCell ref="N95:N96"/>
    <mergeCell ref="I83:I84"/>
    <mergeCell ref="N83:N84"/>
    <mergeCell ref="N79:N80"/>
    <mergeCell ref="D93:D94"/>
    <mergeCell ref="E93:E94"/>
    <mergeCell ref="F93:F94"/>
    <mergeCell ref="G93:G94"/>
    <mergeCell ref="H93:H94"/>
    <mergeCell ref="I93:I94"/>
    <mergeCell ref="O93:O94"/>
    <mergeCell ref="P81:R82"/>
    <mergeCell ref="P83:R84"/>
    <mergeCell ref="P85:R86"/>
    <mergeCell ref="P87:R88"/>
    <mergeCell ref="P89:R90"/>
    <mergeCell ref="P91:R92"/>
    <mergeCell ref="P93:R94"/>
    <mergeCell ref="I91:I92"/>
    <mergeCell ref="N91:N92"/>
    <mergeCell ref="D91:D92"/>
    <mergeCell ref="E91:E92"/>
    <mergeCell ref="F91:F92"/>
    <mergeCell ref="G91:G92"/>
    <mergeCell ref="H91:H92"/>
    <mergeCell ref="I87:I88"/>
    <mergeCell ref="N85:N86"/>
    <mergeCell ref="N87:N88"/>
    <mergeCell ref="D89:D90"/>
    <mergeCell ref="E89:E90"/>
    <mergeCell ref="F89:F90"/>
    <mergeCell ref="G89:G90"/>
    <mergeCell ref="H89:H90"/>
    <mergeCell ref="I89:I90"/>
    <mergeCell ref="N89:N90"/>
    <mergeCell ref="D87:D88"/>
    <mergeCell ref="E87:E88"/>
    <mergeCell ref="F87:F88"/>
    <mergeCell ref="G87:G88"/>
    <mergeCell ref="H87:H88"/>
    <mergeCell ref="D85:D86"/>
    <mergeCell ref="E85:E86"/>
    <mergeCell ref="F85:F86"/>
    <mergeCell ref="G85:G86"/>
    <mergeCell ref="H85:H86"/>
    <mergeCell ref="I85:I86"/>
    <mergeCell ref="D83:D84"/>
    <mergeCell ref="E83:E84"/>
    <mergeCell ref="F83:F84"/>
    <mergeCell ref="G83:G84"/>
    <mergeCell ref="H83:H84"/>
    <mergeCell ref="D81:D82"/>
    <mergeCell ref="E81:E82"/>
    <mergeCell ref="F81:F82"/>
    <mergeCell ref="G81:G82"/>
    <mergeCell ref="H81:H82"/>
    <mergeCell ref="I81:I82"/>
    <mergeCell ref="N81:N82"/>
    <mergeCell ref="D79:D80"/>
    <mergeCell ref="E79:E80"/>
    <mergeCell ref="F79:F80"/>
    <mergeCell ref="G79:G80"/>
    <mergeCell ref="I79:I80"/>
    <mergeCell ref="H79:H80"/>
    <mergeCell ref="D77:D78"/>
    <mergeCell ref="E77:E78"/>
    <mergeCell ref="F77:F78"/>
    <mergeCell ref="G77:G78"/>
    <mergeCell ref="H77:H78"/>
    <mergeCell ref="I77:I78"/>
    <mergeCell ref="N77:N78"/>
    <mergeCell ref="D75:D76"/>
    <mergeCell ref="E75:E76"/>
    <mergeCell ref="F75:F76"/>
    <mergeCell ref="G75:G76"/>
    <mergeCell ref="H75:H76"/>
    <mergeCell ref="O71:O72"/>
    <mergeCell ref="D73:D74"/>
    <mergeCell ref="E73:E74"/>
    <mergeCell ref="F73:F74"/>
    <mergeCell ref="G73:G74"/>
    <mergeCell ref="H73:H74"/>
    <mergeCell ref="I73:I74"/>
    <mergeCell ref="I75:I76"/>
    <mergeCell ref="N73:N74"/>
    <mergeCell ref="N75:N76"/>
    <mergeCell ref="O73:O74"/>
    <mergeCell ref="O75:O76"/>
    <mergeCell ref="F71:F72"/>
    <mergeCell ref="G71:G72"/>
    <mergeCell ref="H71:H72"/>
    <mergeCell ref="I71:I72"/>
    <mergeCell ref="D71:D72"/>
    <mergeCell ref="E71:E72"/>
    <mergeCell ref="N71:N72"/>
    <mergeCell ref="N61:N62"/>
    <mergeCell ref="N63:N64"/>
    <mergeCell ref="N65:N66"/>
    <mergeCell ref="N67:N68"/>
    <mergeCell ref="I59:I60"/>
    <mergeCell ref="I69:I70"/>
    <mergeCell ref="N69:N70"/>
    <mergeCell ref="D61:D62"/>
    <mergeCell ref="E61:E62"/>
    <mergeCell ref="F61:F62"/>
    <mergeCell ref="G61:G62"/>
    <mergeCell ref="H61:H62"/>
    <mergeCell ref="I61:I62"/>
    <mergeCell ref="D59:D60"/>
    <mergeCell ref="E59:E60"/>
    <mergeCell ref="F59:F60"/>
    <mergeCell ref="O69:O70"/>
    <mergeCell ref="D67:D68"/>
    <mergeCell ref="E67:E68"/>
    <mergeCell ref="F67:F68"/>
    <mergeCell ref="G67:G68"/>
    <mergeCell ref="H67:H68"/>
    <mergeCell ref="I63:I64"/>
    <mergeCell ref="D65:D66"/>
    <mergeCell ref="E65:E66"/>
    <mergeCell ref="F65:F66"/>
    <mergeCell ref="G65:G66"/>
    <mergeCell ref="H65:H66"/>
    <mergeCell ref="I65:I66"/>
    <mergeCell ref="D63:D64"/>
    <mergeCell ref="E63:E64"/>
    <mergeCell ref="F63:F64"/>
    <mergeCell ref="G63:G64"/>
    <mergeCell ref="H63:H64"/>
    <mergeCell ref="I67:I68"/>
    <mergeCell ref="D69:D70"/>
    <mergeCell ref="E69:E70"/>
    <mergeCell ref="F69:F70"/>
    <mergeCell ref="G69:G70"/>
    <mergeCell ref="H69:H70"/>
    <mergeCell ref="D55:D56"/>
    <mergeCell ref="E55:E56"/>
    <mergeCell ref="F55:F56"/>
    <mergeCell ref="G55:G56"/>
    <mergeCell ref="H55:H56"/>
    <mergeCell ref="O55:O56"/>
    <mergeCell ref="N57:N58"/>
    <mergeCell ref="G59:G60"/>
    <mergeCell ref="H59:H60"/>
    <mergeCell ref="D57:D58"/>
    <mergeCell ref="E57:E58"/>
    <mergeCell ref="F57:F58"/>
    <mergeCell ref="G57:G58"/>
    <mergeCell ref="H57:H58"/>
    <mergeCell ref="I57:I58"/>
    <mergeCell ref="O57:O58"/>
    <mergeCell ref="N59:N60"/>
    <mergeCell ref="P39:R40"/>
    <mergeCell ref="N31:N32"/>
    <mergeCell ref="N33:N34"/>
    <mergeCell ref="N35:N36"/>
    <mergeCell ref="N37:N38"/>
    <mergeCell ref="N39:N40"/>
    <mergeCell ref="N23:N24"/>
    <mergeCell ref="N25:N26"/>
    <mergeCell ref="N27:N28"/>
    <mergeCell ref="N29:N30"/>
    <mergeCell ref="O39:O40"/>
    <mergeCell ref="O23:O24"/>
    <mergeCell ref="O25:O26"/>
    <mergeCell ref="O27:O28"/>
    <mergeCell ref="O29:O30"/>
    <mergeCell ref="O31:O32"/>
    <mergeCell ref="O33:O34"/>
    <mergeCell ref="O37:O38"/>
    <mergeCell ref="P23:R24"/>
    <mergeCell ref="P25:R26"/>
    <mergeCell ref="P33:R34"/>
    <mergeCell ref="P27:R28"/>
    <mergeCell ref="P29:R30"/>
    <mergeCell ref="P31:R32"/>
    <mergeCell ref="D53:D54"/>
    <mergeCell ref="E53:E54"/>
    <mergeCell ref="F53:F54"/>
    <mergeCell ref="G53:G54"/>
    <mergeCell ref="H53:H54"/>
    <mergeCell ref="I53:I54"/>
    <mergeCell ref="N51:N52"/>
    <mergeCell ref="N53:N54"/>
    <mergeCell ref="O51:O52"/>
    <mergeCell ref="O53:O54"/>
    <mergeCell ref="D51:D52"/>
    <mergeCell ref="P55:R56"/>
    <mergeCell ref="E51:E52"/>
    <mergeCell ref="F51:F52"/>
    <mergeCell ref="G51:G52"/>
    <mergeCell ref="P41:R42"/>
    <mergeCell ref="P43:R44"/>
    <mergeCell ref="P45:R46"/>
    <mergeCell ref="P47:R48"/>
    <mergeCell ref="P49:R50"/>
    <mergeCell ref="P53:R54"/>
    <mergeCell ref="I49:I50"/>
    <mergeCell ref="O41:O42"/>
    <mergeCell ref="O43:O44"/>
    <mergeCell ref="O45:O46"/>
    <mergeCell ref="O47:O48"/>
    <mergeCell ref="O49:O50"/>
    <mergeCell ref="N41:N42"/>
    <mergeCell ref="N43:N44"/>
    <mergeCell ref="N45:N46"/>
    <mergeCell ref="N47:N48"/>
    <mergeCell ref="N49:N50"/>
    <mergeCell ref="P51:R52"/>
    <mergeCell ref="N55:N56"/>
    <mergeCell ref="I55:I56"/>
    <mergeCell ref="D49:D50"/>
    <mergeCell ref="E49:E50"/>
    <mergeCell ref="F49:F50"/>
    <mergeCell ref="G49:G50"/>
    <mergeCell ref="H49:H50"/>
    <mergeCell ref="I45:I46"/>
    <mergeCell ref="D47:D48"/>
    <mergeCell ref="E47:E48"/>
    <mergeCell ref="F47:F48"/>
    <mergeCell ref="G47:G48"/>
    <mergeCell ref="H47:H48"/>
    <mergeCell ref="I47:I48"/>
    <mergeCell ref="D45:D46"/>
    <mergeCell ref="E45:E46"/>
    <mergeCell ref="F45:F46"/>
    <mergeCell ref="G45:G46"/>
    <mergeCell ref="H45:H46"/>
    <mergeCell ref="D43:D44"/>
    <mergeCell ref="E43:E44"/>
    <mergeCell ref="F43:F44"/>
    <mergeCell ref="G43:G44"/>
    <mergeCell ref="H43:H44"/>
    <mergeCell ref="I43:I44"/>
    <mergeCell ref="D41:D42"/>
    <mergeCell ref="E41:E42"/>
    <mergeCell ref="F41:F42"/>
    <mergeCell ref="G41:G42"/>
    <mergeCell ref="H41:H42"/>
    <mergeCell ref="D39:D40"/>
    <mergeCell ref="E39:E40"/>
    <mergeCell ref="F39:F40"/>
    <mergeCell ref="G39:G40"/>
    <mergeCell ref="H39:H40"/>
    <mergeCell ref="I39:I40"/>
    <mergeCell ref="D37:D38"/>
    <mergeCell ref="E37:E38"/>
    <mergeCell ref="F37:F38"/>
    <mergeCell ref="G37:G38"/>
    <mergeCell ref="H37:H38"/>
    <mergeCell ref="D35:D36"/>
    <mergeCell ref="E35:E36"/>
    <mergeCell ref="F35:F36"/>
    <mergeCell ref="G35:G36"/>
    <mergeCell ref="H35:H36"/>
    <mergeCell ref="I35:I36"/>
    <mergeCell ref="D33:D34"/>
    <mergeCell ref="E33:E34"/>
    <mergeCell ref="F33:F34"/>
    <mergeCell ref="G33:G34"/>
    <mergeCell ref="H33:H34"/>
    <mergeCell ref="D31:D32"/>
    <mergeCell ref="E31:E32"/>
    <mergeCell ref="F31:F32"/>
    <mergeCell ref="G31:G32"/>
    <mergeCell ref="H31:H32"/>
    <mergeCell ref="I31:I32"/>
    <mergeCell ref="D29:D30"/>
    <mergeCell ref="E29:E30"/>
    <mergeCell ref="F29:F30"/>
    <mergeCell ref="G29:G30"/>
    <mergeCell ref="H29:H30"/>
    <mergeCell ref="N13:N14"/>
    <mergeCell ref="O13:O14"/>
    <mergeCell ref="P13:R14"/>
    <mergeCell ref="E13:E14"/>
    <mergeCell ref="F13:F14"/>
    <mergeCell ref="H13:H14"/>
    <mergeCell ref="H11:H12"/>
    <mergeCell ref="G13:G14"/>
    <mergeCell ref="E4:R4"/>
    <mergeCell ref="E5:R5"/>
    <mergeCell ref="E6:R6"/>
    <mergeCell ref="D9:E9"/>
    <mergeCell ref="F9:R9"/>
    <mergeCell ref="D10:D12"/>
    <mergeCell ref="E10:E12"/>
    <mergeCell ref="F10:F12"/>
    <mergeCell ref="G10:G12"/>
    <mergeCell ref="H10:O10"/>
    <mergeCell ref="P10:R12"/>
    <mergeCell ref="I11:I12"/>
    <mergeCell ref="J11:M11"/>
    <mergeCell ref="N11:O11"/>
    <mergeCell ref="E27:E28"/>
    <mergeCell ref="F27:F28"/>
    <mergeCell ref="G27:G28"/>
    <mergeCell ref="H27:H28"/>
    <mergeCell ref="E25:E26"/>
    <mergeCell ref="F25:F26"/>
    <mergeCell ref="G25:G26"/>
    <mergeCell ref="D13:D14"/>
    <mergeCell ref="I13:I14"/>
    <mergeCell ref="E21:E22"/>
    <mergeCell ref="F21:F22"/>
    <mergeCell ref="G21:G22"/>
    <mergeCell ref="D27:D28"/>
    <mergeCell ref="H113:H114"/>
    <mergeCell ref="I15:I16"/>
    <mergeCell ref="N15:N16"/>
    <mergeCell ref="O15:O16"/>
    <mergeCell ref="I23:I24"/>
    <mergeCell ref="I25:I26"/>
    <mergeCell ref="I27:I28"/>
    <mergeCell ref="H19:H20"/>
    <mergeCell ref="H17:H18"/>
    <mergeCell ref="I29:I30"/>
    <mergeCell ref="I33:I34"/>
    <mergeCell ref="O35:O36"/>
    <mergeCell ref="I37:I38"/>
    <mergeCell ref="I41:I42"/>
    <mergeCell ref="H51:H52"/>
    <mergeCell ref="I51:I52"/>
    <mergeCell ref="I17:I18"/>
    <mergeCell ref="N17:N18"/>
    <mergeCell ref="H21:H22"/>
    <mergeCell ref="O59:O60"/>
    <mergeCell ref="O61:O62"/>
    <mergeCell ref="O63:O64"/>
    <mergeCell ref="O65:O66"/>
    <mergeCell ref="O67:O68"/>
    <mergeCell ref="P35:R36"/>
    <mergeCell ref="P37:R38"/>
    <mergeCell ref="D15:D16"/>
    <mergeCell ref="E15:E16"/>
    <mergeCell ref="F15:F16"/>
    <mergeCell ref="G15:G16"/>
    <mergeCell ref="H15:H16"/>
    <mergeCell ref="D17:D18"/>
    <mergeCell ref="D23:D24"/>
    <mergeCell ref="D25:D26"/>
    <mergeCell ref="H25:H26"/>
    <mergeCell ref="E19:E20"/>
    <mergeCell ref="F19:F20"/>
    <mergeCell ref="G19:G20"/>
    <mergeCell ref="E17:E18"/>
    <mergeCell ref="F17:F18"/>
    <mergeCell ref="G17:G18"/>
    <mergeCell ref="E23:E24"/>
    <mergeCell ref="F23:F24"/>
    <mergeCell ref="P15:R16"/>
    <mergeCell ref="O17:O18"/>
    <mergeCell ref="P17:R18"/>
    <mergeCell ref="I19:I20"/>
    <mergeCell ref="N19:N20"/>
    <mergeCell ref="P19:R20"/>
    <mergeCell ref="I21:I22"/>
    <mergeCell ref="P21:R22"/>
    <mergeCell ref="N21:N22"/>
    <mergeCell ref="O21:O22"/>
    <mergeCell ref="O118:Q118"/>
    <mergeCell ref="D119:G119"/>
    <mergeCell ref="I119:M119"/>
    <mergeCell ref="O119:R119"/>
    <mergeCell ref="O19:O20"/>
    <mergeCell ref="D113:D114"/>
    <mergeCell ref="D118:G118"/>
    <mergeCell ref="I118:M118"/>
    <mergeCell ref="I113:I114"/>
    <mergeCell ref="N113:N114"/>
    <mergeCell ref="O113:O114"/>
    <mergeCell ref="P113:R114"/>
    <mergeCell ref="E113:E114"/>
    <mergeCell ref="F113:F114"/>
    <mergeCell ref="G113:G114"/>
    <mergeCell ref="D19:D20"/>
    <mergeCell ref="G23:G24"/>
    <mergeCell ref="H23:H24"/>
    <mergeCell ref="D21:D22"/>
  </mergeCells>
  <pageMargins left="0.70866141732283472" right="0.70866141732283472" top="0.74803149606299213" bottom="0.74803149606299213" header="0.31496062992125984" footer="0.31496062992125984"/>
  <pageSetup paperSize="5" scale="48" fitToHeight="0" orientation="landscape" r:id="rId1"/>
  <rowBreaks count="10" manualBreakCount="10">
    <brk id="22" min="3" max="17" man="1"/>
    <brk id="34" min="3" max="17" man="1"/>
    <brk id="44" min="3" max="17" man="1"/>
    <brk id="54" min="3" max="17" man="1"/>
    <brk id="62" min="3" max="17" man="1"/>
    <brk id="70" min="3" max="17" man="1"/>
    <brk id="78" min="3" max="17" man="1"/>
    <brk id="88" min="3" max="17" man="1"/>
    <brk id="96" min="3" max="17" man="1"/>
    <brk id="104" min="3" max="17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2</vt:i4>
      </vt:variant>
    </vt:vector>
  </HeadingPairs>
  <TitlesOfParts>
    <vt:vector size="3" baseType="lpstr">
      <vt:lpstr>CEDULA EJE 3 T4</vt:lpstr>
      <vt:lpstr>'CEDULA EJE 3 T4'!Área_de_impresión</vt:lpstr>
      <vt:lpstr>'CEDULA EJE 3 T4'!Títulos_a_imprimir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Enrique Eduardo Encalada Sánchez</dc:creator>
  <cp:keywords/>
  <dc:description/>
  <cp:lastModifiedBy>ADOLFO ROMO</cp:lastModifiedBy>
  <cp:revision/>
  <cp:lastPrinted>2023-04-27T18:05:02Z</cp:lastPrinted>
  <dcterms:created xsi:type="dcterms:W3CDTF">2020-03-29T23:09:10Z</dcterms:created>
  <dcterms:modified xsi:type="dcterms:W3CDTF">2025-01-16T17:10:23Z</dcterms:modified>
  <cp:category/>
  <cp:contentStatus/>
</cp:coreProperties>
</file>