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80773FED-710E-4C75-BD85-ABE32B122D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DULA EJE4 T1" sheetId="2" r:id="rId1"/>
  </sheets>
  <definedNames>
    <definedName name="_xlnm.Print_Area" localSheetId="0">'CEDULA EJE4 T1'!$A$3:$P$44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2" l="1"/>
  <c r="M25" i="2"/>
  <c r="M27" i="2"/>
  <c r="M29" i="2"/>
  <c r="M31" i="2"/>
  <c r="M33" i="2"/>
  <c r="L21" i="2"/>
  <c r="L33" i="2" l="1"/>
  <c r="L31" i="2"/>
  <c r="L29" i="2"/>
  <c r="L25" i="2"/>
  <c r="L23" i="2"/>
  <c r="M21" i="2"/>
  <c r="M19" i="2"/>
  <c r="L19" i="2"/>
  <c r="M17" i="2"/>
  <c r="L17" i="2"/>
  <c r="M15" i="2"/>
  <c r="L15" i="2"/>
  <c r="M13" i="2" l="1"/>
  <c r="L13" i="2"/>
  <c r="L27" i="2" l="1"/>
</calcChain>
</file>

<file path=xl/sharedStrings.xml><?xml version="1.0" encoding="utf-8"?>
<sst xmlns="http://schemas.openxmlformats.org/spreadsheetml/2006/main" count="88" uniqueCount="62">
  <si>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</si>
  <si>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</si>
  <si>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</si>
  <si>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</si>
  <si>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</si>
  <si>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</si>
  <si>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</si>
  <si>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</si>
  <si>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</si>
  <si>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</si>
  <si>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</si>
  <si>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</si>
  <si>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</si>
  <si>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</si>
  <si>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</si>
  <si>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</si>
  <si>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</si>
  <si>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</si>
  <si>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</si>
  <si>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</si>
  <si>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</si>
  <si>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</si>
  <si>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</si>
  <si>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</si>
  <si>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</si>
  <si>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</si>
  <si>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</si>
  <si>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</si>
  <si>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</si>
  <si>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</si>
  <si>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</si>
  <si>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</si>
  <si>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</si>
  <si>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</si>
  <si>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</si>
  <si>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</si>
  <si>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</si>
  <si>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</si>
  <si>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4.5 PROGRAMA DE DESARROLLO INTEGRAL CON PERSPECTIVA DE JUVENTUDES</t>
  </si>
  <si>
    <r>
      <t xml:space="preserve">F. 4.5.1: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</si>
  <si>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r>
      <rPr>
        <b/>
        <sz val="11"/>
        <color theme="1"/>
        <rFont val="Calibri"/>
        <family val="2"/>
        <scheme val="minor"/>
      </rPr>
      <t>P. 4.5.1.1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</si>
  <si>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t xml:space="preserve">C01. 4.5.1.1.1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</si>
  <si>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t xml:space="preserve">A01. 4.5.1.1.1.1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</si>
  <si>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t xml:space="preserve">A02. 4.5.1.1.1.2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</si>
  <si>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 xml:space="preserve">A03. 4.5.1.1.1.3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</si>
  <si>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t xml:space="preserve">C02. 4.5.1.1.2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</si>
  <si>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t xml:space="preserve">A01. 4.5.1.1.2.1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</si>
  <si>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t xml:space="preserve">A02. 4.5.1.1.2.2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</si>
  <si>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A03. 4.5.1.1.2.3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</si>
  <si>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t>A04. 4.5.1.1.2.4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</si>
  <si>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t>La meta anual programada se modificó en la actualización del PMD 2021-2024 esperando que el porcentaje de población mayor de 18 años que se siente insegura de vivir en Cancun disminuyera al 70% a diciembre del 2024. El indicador calcula la tasa de variación entre lo realizado y lo programado, donde un valor positivo indica que el resultado fue mayor a lo esperado, un valor negativo indica que el % de avance fue menor a lo programado y un valor de cero indica que la meta alcanzada fue igual a la meta programada. Lo deseable es que el % de avance sea negativo.
La tasa de variación en el avance trimestral fue de 11.43%, un valor positivo que indica que el porcentaje de población mayor de 18 años que se siente insegura de vivir en Cancún se incrementó en lugar de disminuir respecto a lo esperado.
El avance anual acumulado en el segundo trimestre es igual al avance trimestral del segundo trimestre debido a que al aplicar la fórmula establecida en la Guía arroja el mismo resultado.
(11.43%+11.43%)/2</t>
  </si>
  <si>
    <t>PERÍODO QUE SE INFORMA: DEL 1 DE ENERO AL 31 DE DICIEMBRE DE 2024</t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</si>
  <si>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No se superó la meta trimestral, debido a que se ya se cumplio con la meta anual.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alcanzó la meta programada anual con el 240.97% para lo cual cerramos el ejercicio fiscal 2024 con 33,736.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</si>
  <si>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la meta debido a que se realizaron todas la actividades planeadas para este trimestre, debido a las pláticas de prevención a la violencia de género.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158.33%.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</si>
  <si>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la meta debidoa que se realizaron todas las actividades planeadas para este trimestre, entre ellas las jornadas de salud integral para las juventudes.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superó la meta anual con un 784.62% del avance anual.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</si>
  <si>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alcanzar la meta programada, entre ellas el programa Jueves con J de jóvenes.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anual con un 150.00% del avance anual.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</si>
  <si>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la meta debido a que se realizaron todas actividades planeadas en el trimestre.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un 355.81% del avance anual, superando  la meta anual programada.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</si>
  <si>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. Tenemos un avance trimestral del 90% derivado a que no se realizó una actividad de educación, empredimiento.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alcanzó un avance del 160.00% logrando superar la meta de este trimestre.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</si>
  <si>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Tenemos un avance trimestral 85.71% derivado a que hizo falta una actividad.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el 147.83% del avance anual logrando superar la meta.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</si>
  <si>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alcanzar la meta programada en esta actividad con pláticas de entornos sostenibles.
</t>
    </r>
    <r>
      <rPr>
        <b/>
        <sz val="12"/>
        <color theme="1"/>
        <rFont val="Calibri"/>
        <family val="2"/>
        <scheme val="minor"/>
      </rPr>
      <t xml:space="preserve">Meta anual:  </t>
    </r>
    <r>
      <rPr>
        <sz val="12"/>
        <color theme="1"/>
        <rFont val="Calibri"/>
        <family val="2"/>
        <scheme val="minor"/>
      </rPr>
      <t xml:space="preserve">Se logró el 180.00% del avance anual logrando superar la meta anual.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</si>
  <si>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alcanzó la meta programadas para este trimestre.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el 2000% del avance anual.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</si>
  <si>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ya que se pudo realizar y contar con la participación de las y los jóvenes en el Debate Pólitico.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 la meta anual con un 171.43%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</si>
</sst>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0" borderId="21" xfId="1" applyFont="1" applyFill="1" applyBorder="1" applyAlignment="1">
      <alignment horizontal="center" vertical="center" wrapText="1"/>
    </xf>
    <xf numFmtId="10" fontId="7" fillId="0" borderId="26" xfId="1" applyNumberFormat="1" applyFont="1" applyFill="1" applyBorder="1" applyAlignment="1">
      <alignment horizontal="center" vertical="center"/>
    </xf>
    <xf numFmtId="10" fontId="7" fillId="0" borderId="46" xfId="1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4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0" fontId="5" fillId="0" borderId="51" xfId="0" applyNumberFormat="1" applyFont="1" applyFill="1" applyBorder="1" applyAlignment="1">
      <alignment horizontal="center" vertical="center" wrapText="1"/>
    </xf>
    <xf numFmtId="10" fontId="5" fillId="0" borderId="22" xfId="0" applyNumberFormat="1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0" fontId="0" fillId="0" borderId="42" xfId="0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49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0" fillId="0" borderId="26" xfId="0" applyFill="1" applyBorder="1" applyAlignment="1">
      <alignment vertical="center" wrapText="1"/>
    </xf>
    <xf numFmtId="0" fontId="1" fillId="0" borderId="35" xfId="0" applyFont="1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0" fillId="0" borderId="53" xfId="1" applyFont="1" applyFill="1" applyBorder="1" applyAlignment="1">
      <alignment horizontal="justify" vertical="center" wrapText="1"/>
    </xf>
    <xf numFmtId="0" fontId="0" fillId="0" borderId="27" xfId="1" applyFont="1" applyFill="1" applyBorder="1" applyAlignment="1">
      <alignment horizontal="justify" vertical="center" wrapText="1"/>
    </xf>
    <xf numFmtId="0" fontId="0" fillId="0" borderId="28" xfId="1" applyFont="1" applyFill="1" applyBorder="1" applyAlignment="1">
      <alignment horizontal="justify" vertical="center" wrapText="1"/>
    </xf>
    <xf numFmtId="0" fontId="0" fillId="0" borderId="54" xfId="1" applyFont="1" applyFill="1" applyBorder="1" applyAlignment="1">
      <alignment horizontal="justify" vertical="center" wrapText="1"/>
    </xf>
    <xf numFmtId="0" fontId="0" fillId="0" borderId="31" xfId="1" applyFont="1" applyFill="1" applyBorder="1" applyAlignment="1">
      <alignment horizontal="justify" vertical="center" wrapText="1"/>
    </xf>
    <xf numFmtId="0" fontId="0" fillId="0" borderId="32" xfId="1" applyFont="1" applyFill="1" applyBorder="1" applyAlignment="1">
      <alignment horizontal="justify" vertical="center" wrapText="1"/>
    </xf>
    <xf numFmtId="0" fontId="1" fillId="0" borderId="25" xfId="1" applyFont="1" applyFill="1" applyBorder="1" applyAlignment="1">
      <alignment horizontal="justify" vertical="center" wrapText="1"/>
    </xf>
    <xf numFmtId="0" fontId="1" fillId="0" borderId="30" xfId="1" applyFont="1" applyFill="1" applyBorder="1" applyAlignment="1">
      <alignment horizontal="justify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30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/>
    </xf>
    <xf numFmtId="0" fontId="1" fillId="0" borderId="30" xfId="1" applyFont="1" applyFill="1" applyBorder="1" applyAlignment="1">
      <alignment horizontal="center" vertical="center"/>
    </xf>
    <xf numFmtId="10" fontId="1" fillId="0" borderId="25" xfId="1" applyNumberFormat="1" applyFont="1" applyFill="1" applyBorder="1" applyAlignment="1">
      <alignment horizontal="center" vertical="center"/>
    </xf>
    <xf numFmtId="10" fontId="1" fillId="0" borderId="30" xfId="1" applyNumberFormat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left" vertical="center" wrapText="1"/>
    </xf>
    <xf numFmtId="0" fontId="2" fillId="0" borderId="29" xfId="1" applyFont="1" applyFill="1" applyBorder="1" applyAlignment="1">
      <alignment horizontal="left" vertical="center" wrapText="1"/>
    </xf>
    <xf numFmtId="10" fontId="7" fillId="0" borderId="57" xfId="0" applyNumberFormat="1" applyFont="1" applyFill="1" applyBorder="1" applyAlignment="1">
      <alignment horizontal="center" vertical="center" wrapText="1"/>
    </xf>
    <xf numFmtId="10" fontId="7" fillId="0" borderId="58" xfId="0" applyNumberFormat="1" applyFont="1" applyFill="1" applyBorder="1" applyAlignment="1">
      <alignment horizontal="center" vertical="center" wrapText="1"/>
    </xf>
    <xf numFmtId="10" fontId="7" fillId="0" borderId="55" xfId="0" applyNumberFormat="1" applyFont="1" applyFill="1" applyBorder="1" applyAlignment="1">
      <alignment horizontal="center" vertical="center" wrapText="1"/>
    </xf>
    <xf numFmtId="10" fontId="7" fillId="0" borderId="56" xfId="0" applyNumberFormat="1" applyFont="1" applyFill="1" applyBorder="1" applyAlignment="1">
      <alignment horizontal="center" vertical="center" wrapText="1"/>
    </xf>
    <xf numFmtId="0" fontId="0" fillId="0" borderId="33" xfId="0" applyFill="1" applyBorder="1" applyAlignment="1">
      <alignment vertical="center" wrapText="1"/>
    </xf>
    <xf numFmtId="10" fontId="5" fillId="0" borderId="52" xfId="0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C.</a:t>
          </a:r>
          <a:r>
            <a:rPr lang="es-MX" sz="1200" baseline="0"/>
            <a:t> Jennifer Francisca López Ávila                                                                     Coordinación Administrativa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</a:t>
          </a:r>
        </a:p>
        <a:p>
          <a:pPr algn="ctr"/>
          <a:r>
            <a:rPr lang="es-MX" sz="1200"/>
            <a:t>M.</a:t>
          </a:r>
          <a:r>
            <a:rPr lang="es-MX" sz="1200" baseline="0"/>
            <a:t>C.. Enrique Eduardo Encalada Sánchez       </a:t>
          </a:r>
        </a:p>
        <a:p>
          <a:pPr algn="ctr"/>
          <a:r>
            <a:rPr lang="es-MX" sz="1200" baseline="0"/>
            <a:t>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7034700" y="23577774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Lic.</a:t>
          </a:r>
          <a:r>
            <a:rPr lang="es-MX" sz="1200" baseline="0"/>
            <a:t> César Santiago Augusto Frías Canché</a:t>
          </a:r>
          <a:r>
            <a:rPr lang="es-MX" sz="1200"/>
            <a:t>                                                                     </a:t>
          </a:r>
          <a:r>
            <a:rPr lang="es-MX" sz="1200" baseline="0"/>
            <a:t>Director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7"/>
  <sheetViews>
    <sheetView tabSelected="1" topLeftCell="A23" zoomScale="70" zoomScaleNormal="70" zoomScaleSheetLayoutView="10" workbookViewId="0">
      <selection activeCell="M23" sqref="M23:M24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87" t="s">
        <v>0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2:19" ht="18" x14ac:dyDescent="0.25">
      <c r="B5" s="5"/>
      <c r="C5" s="87" t="s">
        <v>1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</row>
    <row r="6" spans="2:19" ht="18" x14ac:dyDescent="0.25">
      <c r="B6" s="5"/>
      <c r="C6" s="89" t="s">
        <v>51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90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91" t="s">
        <v>20</v>
      </c>
      <c r="C9" s="92"/>
      <c r="D9" s="93" t="s">
        <v>38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4"/>
    </row>
    <row r="10" spans="2:19" ht="30" customHeight="1" x14ac:dyDescent="0.25">
      <c r="B10" s="75" t="s">
        <v>2</v>
      </c>
      <c r="C10" s="78" t="s">
        <v>3</v>
      </c>
      <c r="D10" s="81" t="s">
        <v>21</v>
      </c>
      <c r="E10" s="78" t="s">
        <v>4</v>
      </c>
      <c r="F10" s="84" t="s">
        <v>5</v>
      </c>
      <c r="G10" s="85"/>
      <c r="H10" s="85"/>
      <c r="I10" s="85"/>
      <c r="J10" s="85"/>
      <c r="K10" s="85"/>
      <c r="L10" s="85"/>
      <c r="M10" s="86"/>
      <c r="N10" s="85" t="s">
        <v>6</v>
      </c>
      <c r="O10" s="85"/>
      <c r="P10" s="95"/>
    </row>
    <row r="11" spans="2:19" ht="30" customHeight="1" x14ac:dyDescent="0.25">
      <c r="B11" s="76"/>
      <c r="C11" s="79"/>
      <c r="D11" s="82"/>
      <c r="E11" s="79"/>
      <c r="F11" s="79" t="s">
        <v>7</v>
      </c>
      <c r="G11" s="79" t="s">
        <v>8</v>
      </c>
      <c r="H11" s="96" t="s">
        <v>9</v>
      </c>
      <c r="I11" s="96"/>
      <c r="J11" s="96"/>
      <c r="K11" s="96"/>
      <c r="L11" s="96" t="s">
        <v>10</v>
      </c>
      <c r="M11" s="100"/>
      <c r="N11" s="96"/>
      <c r="O11" s="96"/>
      <c r="P11" s="97"/>
    </row>
    <row r="12" spans="2:19" ht="30" customHeight="1" x14ac:dyDescent="0.25">
      <c r="B12" s="77"/>
      <c r="C12" s="80"/>
      <c r="D12" s="83"/>
      <c r="E12" s="80"/>
      <c r="F12" s="80"/>
      <c r="G12" s="80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23</v>
      </c>
      <c r="M12" s="8" t="s">
        <v>15</v>
      </c>
      <c r="N12" s="98"/>
      <c r="O12" s="98"/>
      <c r="P12" s="99"/>
    </row>
    <row r="13" spans="2:19" ht="157.5" customHeight="1" x14ac:dyDescent="0.25">
      <c r="B13" s="67" t="s">
        <v>39</v>
      </c>
      <c r="C13" s="59" t="s">
        <v>22</v>
      </c>
      <c r="D13" s="61" t="s">
        <v>19</v>
      </c>
      <c r="E13" s="63" t="s">
        <v>17</v>
      </c>
      <c r="F13" s="65">
        <v>0.7</v>
      </c>
      <c r="G13" s="63" t="s">
        <v>18</v>
      </c>
      <c r="H13" s="9">
        <v>0.78</v>
      </c>
      <c r="I13" s="9">
        <v>0.78</v>
      </c>
      <c r="J13" s="9">
        <v>0.78</v>
      </c>
      <c r="K13" s="10">
        <v>0.78</v>
      </c>
      <c r="L13" s="69">
        <f>IFERROR((J13-J14)/(J14),"ND")</f>
        <v>0.11428571428571439</v>
      </c>
      <c r="M13" s="71">
        <f>IFERROR(((H13+I13+J13)-(H14+I14+J14))/(H14+I14+J14),"ND")</f>
        <v>0.11428571428571441</v>
      </c>
      <c r="N13" s="53" t="s">
        <v>50</v>
      </c>
      <c r="O13" s="54"/>
      <c r="P13" s="55"/>
      <c r="R13" s="7"/>
      <c r="S13" s="7"/>
    </row>
    <row r="14" spans="2:19" ht="162" customHeight="1" x14ac:dyDescent="0.25">
      <c r="B14" s="68"/>
      <c r="C14" s="60"/>
      <c r="D14" s="62" t="s">
        <v>16</v>
      </c>
      <c r="E14" s="64"/>
      <c r="F14" s="66"/>
      <c r="G14" s="64"/>
      <c r="H14" s="9">
        <v>0.7</v>
      </c>
      <c r="I14" s="9">
        <v>0.7</v>
      </c>
      <c r="J14" s="9">
        <v>0.7</v>
      </c>
      <c r="K14" s="10">
        <v>0.7</v>
      </c>
      <c r="L14" s="70"/>
      <c r="M14" s="72"/>
      <c r="N14" s="56"/>
      <c r="O14" s="57"/>
      <c r="P14" s="58"/>
    </row>
    <row r="15" spans="2:19" ht="72.75" customHeight="1" x14ac:dyDescent="0.25">
      <c r="B15" s="73" t="s">
        <v>40</v>
      </c>
      <c r="C15" s="41" t="s">
        <v>24</v>
      </c>
      <c r="D15" s="43" t="s">
        <v>25</v>
      </c>
      <c r="E15" s="43" t="s">
        <v>26</v>
      </c>
      <c r="F15" s="19">
        <v>14000</v>
      </c>
      <c r="G15" s="21" t="s">
        <v>36</v>
      </c>
      <c r="H15" s="11">
        <v>7502</v>
      </c>
      <c r="I15" s="11">
        <v>17822</v>
      </c>
      <c r="J15" s="11">
        <v>6786</v>
      </c>
      <c r="K15" s="12">
        <v>1626</v>
      </c>
      <c r="L15" s="22">
        <f>IFERROR((K15/K16),"ND")</f>
        <v>0.50030769230769234</v>
      </c>
      <c r="M15" s="22">
        <f>IFERROR((H15+I15+J15+K15)/F15,"ND")</f>
        <v>2.4097142857142857</v>
      </c>
      <c r="N15" s="24" t="s">
        <v>52</v>
      </c>
      <c r="O15" s="25"/>
      <c r="P15" s="26"/>
      <c r="Q15" s="7"/>
      <c r="R15" s="7"/>
    </row>
    <row r="16" spans="2:19" ht="64.5" customHeight="1" x14ac:dyDescent="0.25">
      <c r="B16" s="73"/>
      <c r="C16" s="47"/>
      <c r="D16" s="48"/>
      <c r="E16" s="48"/>
      <c r="F16" s="20"/>
      <c r="G16" s="20"/>
      <c r="H16" s="13">
        <v>3500</v>
      </c>
      <c r="I16" s="13">
        <v>3000</v>
      </c>
      <c r="J16" s="13">
        <v>4250</v>
      </c>
      <c r="K16" s="14">
        <v>3250</v>
      </c>
      <c r="L16" s="23"/>
      <c r="M16" s="23"/>
      <c r="N16" s="24"/>
      <c r="O16" s="25"/>
      <c r="P16" s="26"/>
      <c r="Q16" s="7"/>
      <c r="R16" s="7"/>
    </row>
    <row r="17" spans="2:18" ht="73.5" customHeight="1" x14ac:dyDescent="0.25">
      <c r="B17" s="51" t="s">
        <v>41</v>
      </c>
      <c r="C17" s="27" t="s">
        <v>27</v>
      </c>
      <c r="D17" s="27" t="s">
        <v>25</v>
      </c>
      <c r="E17" s="27" t="s">
        <v>26</v>
      </c>
      <c r="F17" s="46">
        <v>43</v>
      </c>
      <c r="G17" s="27" t="s">
        <v>36</v>
      </c>
      <c r="H17" s="15">
        <v>30</v>
      </c>
      <c r="I17" s="15">
        <v>95</v>
      </c>
      <c r="J17" s="15">
        <v>17</v>
      </c>
      <c r="K17" s="16">
        <v>11</v>
      </c>
      <c r="L17" s="22">
        <f>IFERROR((K17/K18),"ND")</f>
        <v>1</v>
      </c>
      <c r="M17" s="22">
        <f>IFERROR((H17+I17+J17+K17)/F17,"ND")</f>
        <v>3.558139534883721</v>
      </c>
      <c r="N17" s="29" t="s">
        <v>56</v>
      </c>
      <c r="O17" s="29"/>
      <c r="P17" s="30"/>
      <c r="Q17" s="7"/>
      <c r="R17" s="7"/>
    </row>
    <row r="18" spans="2:18" ht="68.25" customHeight="1" x14ac:dyDescent="0.25">
      <c r="B18" s="52"/>
      <c r="C18" s="28"/>
      <c r="D18" s="28"/>
      <c r="E18" s="28"/>
      <c r="F18" s="28"/>
      <c r="G18" s="28"/>
      <c r="H18" s="15">
        <v>10</v>
      </c>
      <c r="I18" s="15">
        <v>10</v>
      </c>
      <c r="J18" s="15">
        <v>12</v>
      </c>
      <c r="K18" s="16">
        <v>11</v>
      </c>
      <c r="L18" s="23"/>
      <c r="M18" s="23"/>
      <c r="N18" s="31"/>
      <c r="O18" s="31"/>
      <c r="P18" s="32"/>
      <c r="Q18" s="7"/>
      <c r="R18" s="7"/>
    </row>
    <row r="19" spans="2:18" ht="42.75" customHeight="1" x14ac:dyDescent="0.25">
      <c r="B19" s="39" t="s">
        <v>42</v>
      </c>
      <c r="C19" s="41" t="s">
        <v>28</v>
      </c>
      <c r="D19" s="43" t="s">
        <v>25</v>
      </c>
      <c r="E19" s="49" t="s">
        <v>26</v>
      </c>
      <c r="F19" s="19">
        <v>12</v>
      </c>
      <c r="G19" s="21" t="s">
        <v>36</v>
      </c>
      <c r="H19" s="11">
        <v>6</v>
      </c>
      <c r="I19" s="11">
        <v>3</v>
      </c>
      <c r="J19" s="11">
        <v>7</v>
      </c>
      <c r="K19" s="12">
        <v>3</v>
      </c>
      <c r="L19" s="22">
        <f>IFERROR((K19/K20),"ND")</f>
        <v>1</v>
      </c>
      <c r="M19" s="22">
        <f>IFERROR((H19+I19+J19+K19)/F19,"ND")</f>
        <v>1.5833333333333333</v>
      </c>
      <c r="N19" s="24" t="s">
        <v>53</v>
      </c>
      <c r="O19" s="25"/>
      <c r="P19" s="26"/>
      <c r="Q19" s="7"/>
      <c r="R19" s="7"/>
    </row>
    <row r="20" spans="2:18" ht="43.5" customHeight="1" x14ac:dyDescent="0.25">
      <c r="B20" s="39"/>
      <c r="C20" s="47"/>
      <c r="D20" s="48"/>
      <c r="E20" s="50"/>
      <c r="F20" s="20"/>
      <c r="G20" s="20"/>
      <c r="H20" s="13">
        <v>3</v>
      </c>
      <c r="I20" s="13">
        <v>3</v>
      </c>
      <c r="J20" s="13">
        <v>3</v>
      </c>
      <c r="K20" s="14">
        <v>3</v>
      </c>
      <c r="L20" s="23"/>
      <c r="M20" s="23"/>
      <c r="N20" s="24"/>
      <c r="O20" s="25"/>
      <c r="P20" s="26"/>
      <c r="Q20" s="7"/>
      <c r="R20" s="7"/>
    </row>
    <row r="21" spans="2:18" ht="54" customHeight="1" x14ac:dyDescent="0.25">
      <c r="B21" s="39" t="s">
        <v>43</v>
      </c>
      <c r="C21" s="41" t="s">
        <v>29</v>
      </c>
      <c r="D21" s="43" t="s">
        <v>25</v>
      </c>
      <c r="E21" s="49" t="s">
        <v>26</v>
      </c>
      <c r="F21" s="19">
        <v>13</v>
      </c>
      <c r="G21" s="21" t="s">
        <v>36</v>
      </c>
      <c r="H21" s="11">
        <v>11</v>
      </c>
      <c r="I21" s="11">
        <v>83</v>
      </c>
      <c r="J21" s="11">
        <v>5</v>
      </c>
      <c r="K21" s="12">
        <v>3</v>
      </c>
      <c r="L21" s="22">
        <f>IFERROR((K21/K22),"ND")</f>
        <v>1</v>
      </c>
      <c r="M21" s="22">
        <f>IFERROR((H21+I21+J21+K21)/F21,"ND")</f>
        <v>7.8461538461538458</v>
      </c>
      <c r="N21" s="24" t="s">
        <v>54</v>
      </c>
      <c r="O21" s="25"/>
      <c r="P21" s="26"/>
      <c r="Q21" s="7"/>
      <c r="R21" s="7"/>
    </row>
    <row r="22" spans="2:18" ht="87" customHeight="1" x14ac:dyDescent="0.25">
      <c r="B22" s="39"/>
      <c r="C22" s="47"/>
      <c r="D22" s="48"/>
      <c r="E22" s="50"/>
      <c r="F22" s="20"/>
      <c r="G22" s="20"/>
      <c r="H22" s="13">
        <v>3</v>
      </c>
      <c r="I22" s="13">
        <v>3</v>
      </c>
      <c r="J22" s="13">
        <v>4</v>
      </c>
      <c r="K22" s="14">
        <v>3</v>
      </c>
      <c r="L22" s="23"/>
      <c r="M22" s="23"/>
      <c r="N22" s="24"/>
      <c r="O22" s="25"/>
      <c r="P22" s="26"/>
      <c r="Q22" s="7"/>
      <c r="R22" s="7"/>
    </row>
    <row r="23" spans="2:18" ht="60" customHeight="1" x14ac:dyDescent="0.25">
      <c r="B23" s="73" t="s">
        <v>44</v>
      </c>
      <c r="C23" s="41" t="s">
        <v>30</v>
      </c>
      <c r="D23" s="43" t="s">
        <v>25</v>
      </c>
      <c r="E23" s="49" t="s">
        <v>26</v>
      </c>
      <c r="F23" s="19">
        <v>18</v>
      </c>
      <c r="G23" s="21" t="s">
        <v>36</v>
      </c>
      <c r="H23" s="11">
        <v>13</v>
      </c>
      <c r="I23" s="11">
        <v>9</v>
      </c>
      <c r="J23" s="11">
        <v>5</v>
      </c>
      <c r="K23" s="12">
        <v>5</v>
      </c>
      <c r="L23" s="22">
        <f>IFERROR((K23/K24),"ND")</f>
        <v>1</v>
      </c>
      <c r="M23" s="22">
        <f t="shared" ref="M23:M34" si="0">IFERROR((H23+I23+J23+K23)/F23,"ND")</f>
        <v>1.7777777777777777</v>
      </c>
      <c r="N23" s="33" t="s">
        <v>55</v>
      </c>
      <c r="O23" s="34"/>
      <c r="P23" s="35"/>
      <c r="Q23" s="7"/>
      <c r="R23" s="7"/>
    </row>
    <row r="24" spans="2:18" ht="53.25" customHeight="1" x14ac:dyDescent="0.25">
      <c r="B24" s="73"/>
      <c r="C24" s="47"/>
      <c r="D24" s="48"/>
      <c r="E24" s="50"/>
      <c r="F24" s="20"/>
      <c r="G24" s="20"/>
      <c r="H24" s="13">
        <v>4</v>
      </c>
      <c r="I24" s="13">
        <v>4</v>
      </c>
      <c r="J24" s="13">
        <v>5</v>
      </c>
      <c r="K24" s="14">
        <v>5</v>
      </c>
      <c r="L24" s="23"/>
      <c r="M24" s="23"/>
      <c r="N24" s="33"/>
      <c r="O24" s="34"/>
      <c r="P24" s="35"/>
      <c r="Q24" s="7"/>
      <c r="R24" s="7"/>
    </row>
    <row r="25" spans="2:18" ht="75.75" customHeight="1" x14ac:dyDescent="0.25">
      <c r="B25" s="51" t="s">
        <v>45</v>
      </c>
      <c r="C25" s="27" t="s">
        <v>31</v>
      </c>
      <c r="D25" s="27" t="s">
        <v>25</v>
      </c>
      <c r="E25" s="27" t="s">
        <v>26</v>
      </c>
      <c r="F25" s="46">
        <v>40</v>
      </c>
      <c r="G25" s="27" t="s">
        <v>36</v>
      </c>
      <c r="H25" s="15">
        <v>16</v>
      </c>
      <c r="I25" s="15">
        <v>23</v>
      </c>
      <c r="J25" s="15">
        <v>16</v>
      </c>
      <c r="K25" s="16">
        <v>9</v>
      </c>
      <c r="L25" s="22">
        <f>IFERROR((K25/K26),"ND")</f>
        <v>0.9</v>
      </c>
      <c r="M25" s="22">
        <f t="shared" ref="M25:M34" si="1">IFERROR((H25+I25+J25+K25)/F25,"ND")</f>
        <v>1.6</v>
      </c>
      <c r="N25" s="29" t="s">
        <v>57</v>
      </c>
      <c r="O25" s="29"/>
      <c r="P25" s="30"/>
      <c r="Q25" s="7"/>
      <c r="R25" s="7"/>
    </row>
    <row r="26" spans="2:18" ht="41.25" customHeight="1" x14ac:dyDescent="0.25">
      <c r="B26" s="52"/>
      <c r="C26" s="28"/>
      <c r="D26" s="28"/>
      <c r="E26" s="28"/>
      <c r="F26" s="28"/>
      <c r="G26" s="28"/>
      <c r="H26" s="15">
        <v>11</v>
      </c>
      <c r="I26" s="15">
        <v>7</v>
      </c>
      <c r="J26" s="15">
        <v>12</v>
      </c>
      <c r="K26" s="16">
        <v>10</v>
      </c>
      <c r="L26" s="23"/>
      <c r="M26" s="23"/>
      <c r="N26" s="31"/>
      <c r="O26" s="31"/>
      <c r="P26" s="32"/>
      <c r="Q26" s="7"/>
      <c r="R26" s="7"/>
    </row>
    <row r="27" spans="2:18" ht="57.75" customHeight="1" x14ac:dyDescent="0.25">
      <c r="B27" s="39" t="s">
        <v>46</v>
      </c>
      <c r="C27" s="41" t="s">
        <v>32</v>
      </c>
      <c r="D27" s="43" t="s">
        <v>25</v>
      </c>
      <c r="E27" s="49" t="s">
        <v>26</v>
      </c>
      <c r="F27" s="19">
        <v>23</v>
      </c>
      <c r="G27" s="21" t="s">
        <v>36</v>
      </c>
      <c r="H27" s="11">
        <v>10</v>
      </c>
      <c r="I27" s="11">
        <v>10</v>
      </c>
      <c r="J27" s="11">
        <v>8</v>
      </c>
      <c r="K27" s="12">
        <v>6</v>
      </c>
      <c r="L27" s="22">
        <f>IFERROR((J27/J28),"ND")</f>
        <v>2</v>
      </c>
      <c r="M27" s="22">
        <f t="shared" ref="M27:M34" si="2">IFERROR((H27+I27+J27+K27)/F27,"ND")</f>
        <v>1.4782608695652173</v>
      </c>
      <c r="N27" s="24" t="s">
        <v>58</v>
      </c>
      <c r="O27" s="25"/>
      <c r="P27" s="26"/>
      <c r="Q27" s="7"/>
      <c r="R27" s="7"/>
    </row>
    <row r="28" spans="2:18" ht="63.75" customHeight="1" x14ac:dyDescent="0.25">
      <c r="B28" s="39"/>
      <c r="C28" s="47"/>
      <c r="D28" s="48"/>
      <c r="E28" s="50"/>
      <c r="F28" s="20"/>
      <c r="G28" s="20"/>
      <c r="H28" s="13">
        <v>6</v>
      </c>
      <c r="I28" s="13">
        <v>3</v>
      </c>
      <c r="J28" s="13">
        <v>4</v>
      </c>
      <c r="K28" s="14">
        <v>7</v>
      </c>
      <c r="L28" s="23"/>
      <c r="M28" s="23"/>
      <c r="N28" s="24"/>
      <c r="O28" s="25"/>
      <c r="P28" s="26"/>
      <c r="Q28" s="7"/>
      <c r="R28" s="7"/>
    </row>
    <row r="29" spans="2:18" ht="50.25" customHeight="1" x14ac:dyDescent="0.25">
      <c r="B29" s="39" t="s">
        <v>47</v>
      </c>
      <c r="C29" s="41" t="s">
        <v>33</v>
      </c>
      <c r="D29" s="43" t="s">
        <v>25</v>
      </c>
      <c r="E29" s="49" t="s">
        <v>26</v>
      </c>
      <c r="F29" s="19">
        <v>10</v>
      </c>
      <c r="G29" s="21" t="s">
        <v>36</v>
      </c>
      <c r="H29" s="11">
        <v>1</v>
      </c>
      <c r="I29" s="11">
        <v>11</v>
      </c>
      <c r="J29" s="11">
        <v>4</v>
      </c>
      <c r="K29" s="12">
        <v>2</v>
      </c>
      <c r="L29" s="22">
        <f>IFERROR((K29/K30),"ND")</f>
        <v>1</v>
      </c>
      <c r="M29" s="22">
        <f t="shared" ref="M29:M34" si="3">IFERROR((H29+I29+J29+K29)/F29,"ND")</f>
        <v>1.8</v>
      </c>
      <c r="N29" s="24" t="s">
        <v>59</v>
      </c>
      <c r="O29" s="25"/>
      <c r="P29" s="26"/>
      <c r="Q29" s="7"/>
      <c r="R29" s="7"/>
    </row>
    <row r="30" spans="2:18" ht="63" customHeight="1" x14ac:dyDescent="0.25">
      <c r="B30" s="39"/>
      <c r="C30" s="47"/>
      <c r="D30" s="48"/>
      <c r="E30" s="50"/>
      <c r="F30" s="20"/>
      <c r="G30" s="20"/>
      <c r="H30" s="13">
        <v>3</v>
      </c>
      <c r="I30" s="13">
        <v>2</v>
      </c>
      <c r="J30" s="13">
        <v>3</v>
      </c>
      <c r="K30" s="14">
        <v>2</v>
      </c>
      <c r="L30" s="23"/>
      <c r="M30" s="23"/>
      <c r="N30" s="24"/>
      <c r="O30" s="25"/>
      <c r="P30" s="26"/>
      <c r="Q30" s="7"/>
      <c r="R30" s="7"/>
    </row>
    <row r="31" spans="2:18" ht="39.75" customHeight="1" x14ac:dyDescent="0.25">
      <c r="B31" s="73" t="s">
        <v>48</v>
      </c>
      <c r="C31" s="41" t="s">
        <v>34</v>
      </c>
      <c r="D31" s="43" t="s">
        <v>25</v>
      </c>
      <c r="E31" s="49" t="s">
        <v>26</v>
      </c>
      <c r="F31" s="19">
        <v>200</v>
      </c>
      <c r="G31" s="21" t="s">
        <v>36</v>
      </c>
      <c r="H31" s="11">
        <v>0</v>
      </c>
      <c r="I31" s="11">
        <v>0</v>
      </c>
      <c r="J31" s="12">
        <v>0</v>
      </c>
      <c r="K31" s="12">
        <v>200</v>
      </c>
      <c r="L31" s="22">
        <f>IFERROR((K31/K32),"ND")</f>
        <v>1</v>
      </c>
      <c r="M31" s="22">
        <f t="shared" ref="M31:M34" si="4">IFERROR((H31+I31+J31+K31)/F31,"ND")</f>
        <v>1</v>
      </c>
      <c r="N31" s="33" t="s">
        <v>60</v>
      </c>
      <c r="O31" s="34"/>
      <c r="P31" s="35"/>
      <c r="Q31" s="7"/>
      <c r="R31" s="7"/>
    </row>
    <row r="32" spans="2:18" ht="69.75" customHeight="1" x14ac:dyDescent="0.25">
      <c r="B32" s="73"/>
      <c r="C32" s="47"/>
      <c r="D32" s="48"/>
      <c r="E32" s="50"/>
      <c r="F32" s="20"/>
      <c r="G32" s="20"/>
      <c r="H32" s="13">
        <v>0</v>
      </c>
      <c r="I32" s="13">
        <v>0</v>
      </c>
      <c r="J32" s="13">
        <v>0</v>
      </c>
      <c r="K32" s="14">
        <v>200</v>
      </c>
      <c r="L32" s="23"/>
      <c r="M32" s="23"/>
      <c r="N32" s="33"/>
      <c r="O32" s="34"/>
      <c r="P32" s="35"/>
      <c r="Q32" s="7"/>
      <c r="R32" s="7"/>
    </row>
    <row r="33" spans="2:18" ht="49.5" customHeight="1" x14ac:dyDescent="0.25">
      <c r="B33" s="39" t="s">
        <v>49</v>
      </c>
      <c r="C33" s="41" t="s">
        <v>35</v>
      </c>
      <c r="D33" s="43" t="s">
        <v>25</v>
      </c>
      <c r="E33" s="43" t="s">
        <v>26</v>
      </c>
      <c r="F33" s="19">
        <v>7</v>
      </c>
      <c r="G33" s="21" t="s">
        <v>37</v>
      </c>
      <c r="H33" s="11">
        <v>5</v>
      </c>
      <c r="I33" s="11">
        <v>2</v>
      </c>
      <c r="J33" s="11">
        <v>4</v>
      </c>
      <c r="K33" s="12">
        <v>1</v>
      </c>
      <c r="L33" s="22">
        <f>IFERROR((K33/K34),"ND")</f>
        <v>1</v>
      </c>
      <c r="M33" s="22">
        <f t="shared" ref="M33:M34" si="5">IFERROR((H33+I33+J33+K33)/F33,"ND")</f>
        <v>1.7142857142857142</v>
      </c>
      <c r="N33" s="33" t="s">
        <v>61</v>
      </c>
      <c r="O33" s="34"/>
      <c r="P33" s="35"/>
      <c r="Q33" s="7"/>
      <c r="R33" s="7"/>
    </row>
    <row r="34" spans="2:18" ht="63" customHeight="1" thickBot="1" x14ac:dyDescent="0.3">
      <c r="B34" s="40"/>
      <c r="C34" s="42"/>
      <c r="D34" s="44"/>
      <c r="E34" s="44"/>
      <c r="F34" s="45"/>
      <c r="G34" s="45"/>
      <c r="H34" s="17">
        <v>2</v>
      </c>
      <c r="I34" s="17">
        <v>2</v>
      </c>
      <c r="J34" s="17">
        <v>2</v>
      </c>
      <c r="K34" s="18">
        <v>1</v>
      </c>
      <c r="L34" s="74"/>
      <c r="M34" s="23"/>
      <c r="N34" s="36"/>
      <c r="O34" s="37"/>
      <c r="P34" s="38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9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planeacion</cp:lastModifiedBy>
  <cp:lastPrinted>2024-11-11T18:10:26Z</cp:lastPrinted>
  <dcterms:created xsi:type="dcterms:W3CDTF">2021-09-15T15:35:29Z</dcterms:created>
  <dcterms:modified xsi:type="dcterms:W3CDTF">2025-01-07T15:27:39Z</dcterms:modified>
</cp:coreProperties>
</file>