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defaultThemeVersion="166925"/>
  <mc:AlternateContent xmlns:mc="http://schemas.openxmlformats.org/markup-compatibility/2006">
    <mc:Choice Requires="x15">
      <x15ac:absPath xmlns:x15ac="http://schemas.microsoft.com/office/spreadsheetml/2010/11/ac" url="C:\Users\planeacion\Desktop\sol. 4 trim\contraloria\Cédula de Avance 4T2024\"/>
    </mc:Choice>
  </mc:AlternateContent>
  <xr:revisionPtr revIDLastSave="0" documentId="13_ncr:1_{74EA94A0-ECA7-4E13-979A-9245B1DAEF55}" xr6:coauthVersionLast="47" xr6:coauthVersionMax="47" xr10:uidLastSave="{00000000-0000-0000-0000-000000000000}"/>
  <bookViews>
    <workbookView xWindow="-120" yWindow="-120" windowWidth="29040" windowHeight="15840" xr2:uid="{00000000-000D-0000-FFFF-FFFF00000000}"/>
  </bookViews>
  <sheets>
    <sheet name="CEDULA 1Tr23 (2)" sheetId="6" r:id="rId1"/>
    <sheet name="CEDULA 1Tr23 (3)" sheetId="10" r:id="rId2"/>
  </sheets>
  <definedNames>
    <definedName name="_xlnm.Print_Area" localSheetId="0">'CEDULA 1Tr23 (2)'!$A$1:$S$109</definedName>
    <definedName name="_xlnm.Print_Area" localSheetId="1">'CEDULA 1Tr23 (3)'!$A$1:$K$109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6" l="1"/>
  <c r="L75" i="6" l="1"/>
  <c r="M75" i="6" s="1"/>
  <c r="L67" i="6"/>
  <c r="M67" i="6" s="1"/>
  <c r="J15" i="6"/>
  <c r="K15" i="6"/>
  <c r="L15" i="6"/>
  <c r="M15" i="6" s="1"/>
  <c r="N91" i="6"/>
  <c r="M91" i="6"/>
  <c r="N89" i="6"/>
  <c r="M89" i="6"/>
  <c r="N87" i="6"/>
  <c r="M87" i="6"/>
  <c r="N85" i="6"/>
  <c r="M85" i="6"/>
  <c r="N83" i="6"/>
  <c r="M83" i="6"/>
  <c r="N81" i="6"/>
  <c r="M81" i="6"/>
  <c r="N79" i="6"/>
  <c r="M79" i="6"/>
  <c r="N77" i="6"/>
  <c r="M77" i="6"/>
  <c r="N73" i="6"/>
  <c r="M73" i="6"/>
  <c r="N71" i="6"/>
  <c r="M71" i="6"/>
  <c r="N69" i="6"/>
  <c r="M69" i="6"/>
  <c r="N65" i="6"/>
  <c r="M65" i="6"/>
  <c r="N63" i="6"/>
  <c r="M63" i="6"/>
  <c r="N61" i="6"/>
  <c r="M61" i="6"/>
  <c r="N59" i="6"/>
  <c r="M59" i="6"/>
  <c r="N57" i="6"/>
  <c r="M57" i="6"/>
  <c r="N55" i="6"/>
  <c r="M55" i="6"/>
  <c r="N53" i="6"/>
  <c r="M53" i="6"/>
  <c r="N51" i="6"/>
  <c r="M51" i="6"/>
  <c r="N49" i="6"/>
  <c r="M49" i="6"/>
  <c r="N47" i="6"/>
  <c r="M47" i="6"/>
  <c r="N45" i="6"/>
  <c r="M45" i="6"/>
  <c r="N43" i="6"/>
  <c r="M43" i="6"/>
  <c r="N41" i="6"/>
  <c r="M41" i="6"/>
  <c r="N39" i="6"/>
  <c r="M39" i="6"/>
  <c r="N37" i="6"/>
  <c r="M37" i="6"/>
  <c r="N35" i="6"/>
  <c r="M35" i="6"/>
  <c r="N33" i="6"/>
  <c r="M33" i="6"/>
  <c r="N31" i="6"/>
  <c r="M31" i="6"/>
  <c r="N29" i="6"/>
  <c r="M29" i="6"/>
  <c r="N27" i="6"/>
  <c r="M27" i="6"/>
  <c r="N25" i="6"/>
  <c r="M25" i="6"/>
  <c r="N23" i="6"/>
  <c r="M23" i="6"/>
  <c r="N21" i="6"/>
  <c r="M21" i="6"/>
  <c r="N19" i="6"/>
  <c r="M19" i="6"/>
  <c r="N17" i="6"/>
  <c r="M17" i="6"/>
  <c r="N13" i="6"/>
  <c r="I75" i="6" l="1"/>
  <c r="N75" i="6" s="1"/>
  <c r="I67" i="6"/>
  <c r="N67" i="6" s="1"/>
  <c r="I15" i="6" l="1"/>
  <c r="N15" i="6" s="1"/>
  <c r="G91" i="6" l="1"/>
  <c r="G89" i="6"/>
  <c r="G87" i="6"/>
  <c r="G85" i="6"/>
  <c r="G83" i="6"/>
  <c r="G81" i="6"/>
  <c r="G79" i="6"/>
  <c r="G77" i="6"/>
  <c r="G75" i="6"/>
  <c r="G73" i="6"/>
  <c r="G71" i="6"/>
  <c r="G69" i="6"/>
  <c r="G67" i="6"/>
  <c r="G65" i="6"/>
  <c r="G63" i="6"/>
  <c r="G61" i="6"/>
  <c r="G59" i="6"/>
  <c r="G57" i="6"/>
  <c r="G55" i="6"/>
  <c r="G53" i="6"/>
  <c r="G51" i="6"/>
  <c r="G49" i="6"/>
  <c r="G47" i="6"/>
  <c r="G45" i="6"/>
  <c r="G43" i="6"/>
  <c r="G41" i="6"/>
  <c r="G39" i="6"/>
  <c r="G37" i="6"/>
  <c r="G35" i="6"/>
  <c r="G33" i="6"/>
  <c r="G31" i="6"/>
  <c r="G29" i="6"/>
  <c r="G27" i="6"/>
  <c r="G25" i="6"/>
  <c r="G23" i="6"/>
  <c r="G21" i="6"/>
  <c r="G19" i="6"/>
  <c r="G17" i="6"/>
</calcChain>
</file>

<file path=xl/sharedStrings.xml><?xml version="1.0" encoding="utf-8"?>
<sst xmlns="http://schemas.openxmlformats.org/spreadsheetml/2006/main" count="383" uniqueCount="181">
  <si>
    <t>CÉDULA DE AVANCE DE CUMPLIMIENTO DE LOS OBJETIVOS Y METAS</t>
  </si>
  <si>
    <t>MUNICIPIO DE BENITO JUÁREZ QUINTANA ROO</t>
  </si>
  <si>
    <t>PERÍODO QUE SE INFORMA: DEL 1 DE ENERO AL 31 DE DICIEMBRE 2024</t>
  </si>
  <si>
    <t xml:space="preserve">PROGRAMA PRESUPUESTARIO ANUAL: </t>
  </si>
  <si>
    <t>O-PPA 1.5 PROGRAMA DE CONTROL DEL EJERCICIO DEL GASTO Y LA RENDICION DE CUENTAS</t>
  </si>
  <si>
    <t>NIVEL MIR CON RESUMEN
 NARRATIVO</t>
  </si>
  <si>
    <t>NOMBRE DEL
 INDICADOR</t>
  </si>
  <si>
    <t>SENTIDO DEL INDICADOR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</si>
  <si>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</si>
  <si>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</si>
  <si>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</si>
  <si>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</si>
  <si>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</si>
  <si>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</si>
  <si>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</si>
  <si>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</si>
  <si>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</si>
  <si>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</si>
  <si>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</si>
  <si>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</si>
  <si>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</si>
  <si>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1.5.1 Contribuir a la renovación de los mecanismos de gestión flexibilizando nuestras estructuras y procedimientos administrativos con calidad, innovación tecnológica y combate a la corrupción mediante  la  implementación de acciones de control, seguimiento del ejercicio del gasto público y la evaluación de la actuación de los servidores públicos que fomenten la eficacia operativa y mayor rendición de cuentas a la ciudadanía sobre el desempeño de la Administración Pública Municipal.</t>
  </si>
  <si>
    <t>IAG: Índice de Avance General en la implantación y operación del modelo PbR-SED</t>
  </si>
  <si>
    <t>Ascendente
Regular</t>
  </si>
  <si>
    <t>NO</t>
  </si>
  <si>
    <t>Meta Trimestral:El indicador se modificó con la actualización del PMD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cuentas.
Meta Anual: De acuerdo a la Guía para la integración y rendición de los informes de avance de gestión financiera y de la información para la planeación de la fiscalización de la cuenta pública que emite la ASEQROO para el ejercicio fiscal 2024, para indicadores NO acumulativos, se registra en el avance de la meta anual programada, el promedio de los porcentajes de cumplimiento.</t>
  </si>
  <si>
    <t>P.1.5.1.1. El Municipio de Benito Juárez,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t>
  </si>
  <si>
    <r>
      <t xml:space="preserve">PAVCySRC: </t>
    </r>
    <r>
      <rPr>
        <sz val="11"/>
        <rFont val="Arial"/>
        <family val="2"/>
      </rPr>
      <t>Porcentaje de acciones de verificación, cumplimiento y seguimiento de las rendición de cuentas de las Dependencias y Entidades de la Administración Pública Municipal.</t>
    </r>
  </si>
  <si>
    <t>Anual</t>
  </si>
  <si>
    <t>SI</t>
  </si>
  <si>
    <r>
      <t xml:space="preserve">Justificacion Trimestral: </t>
    </r>
    <r>
      <rPr>
        <sz val="12"/>
        <color theme="1"/>
        <rFont val="Calibri"/>
        <family val="2"/>
        <scheme val="minor"/>
      </rPr>
      <t>Se superó la meta progamada a nivel propósito, siento esta la suma de las diversas actividades en las que interviene la Contraloría Municipal, correspondientes a verificaciones y revisiones del cumplimiento normativo por parte de las Dependencias y Entidades de la Administración Pública Municipal, entre otras.</t>
    </r>
    <r>
      <rPr>
        <b/>
        <sz val="12"/>
        <color theme="1"/>
        <rFont val="Calibri"/>
        <family val="2"/>
        <scheme val="minor"/>
      </rPr>
      <t xml:space="preserve">
Justificación Anual: </t>
    </r>
    <r>
      <rPr>
        <sz val="12"/>
        <color theme="1"/>
        <rFont val="Calibri"/>
        <family val="2"/>
        <scheme val="minor"/>
      </rPr>
      <t>Se realizo un avance del 111.13% de la meta anual con forme a lo proyectado.</t>
    </r>
  </si>
  <si>
    <t>C.1.5.1.1.1. 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</si>
  <si>
    <r>
      <t>PAROPASR:</t>
    </r>
    <r>
      <rPr>
        <sz val="11"/>
        <color theme="1"/>
        <rFont val="Arial"/>
        <family val="2"/>
      </rPr>
      <t xml:space="preserve"> Porcentaje de Auditorías y Revisiones a la Obra Pública, Adquisiciones y Servicios Relacionados.</t>
    </r>
  </si>
  <si>
    <t>Semestral</t>
  </si>
  <si>
    <r>
      <t xml:space="preserve">Justificacion Trimestral: </t>
    </r>
    <r>
      <rPr>
        <sz val="12"/>
        <color theme="1"/>
        <rFont val="Calibri"/>
        <family val="2"/>
        <scheme val="minor"/>
      </rPr>
      <t>No 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90.57% de avance anual conforme a lo proyectado por el area.</t>
    </r>
  </si>
  <si>
    <t>A.1.5.1.1.1.1. Realización de auditorías y revisiones a la obra pública, adquisiciones y servicios relacionados.</t>
  </si>
  <si>
    <r>
      <rPr>
        <b/>
        <sz val="11"/>
        <color theme="1"/>
        <rFont val="Arial"/>
        <family val="2"/>
      </rPr>
      <t>PAROPASR:</t>
    </r>
    <r>
      <rPr>
        <sz val="11"/>
        <color theme="1"/>
        <rFont val="Arial"/>
        <family val="2"/>
      </rPr>
      <t xml:space="preserve"> Porcentaje de Auditorías y Revisiones a la Obra Pública, Adquisiciones y Servicios Relacionados</t>
    </r>
  </si>
  <si>
    <t>Trimestral</t>
  </si>
  <si>
    <r>
      <t xml:space="preserve">Justificacion Trimestral: </t>
    </r>
    <r>
      <rPr>
        <sz val="12"/>
        <color theme="1"/>
        <rFont val="Calibri"/>
        <family val="2"/>
        <scheme val="minor"/>
      </rPr>
      <t>No 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89.76% de avance anual conforme a lo proyectado por el area.</t>
    </r>
  </si>
  <si>
    <t>A.1.5.1.1.1.2. Verificación de licencias y autorizaciones en materia de construcción.</t>
  </si>
  <si>
    <r>
      <rPr>
        <b/>
        <sz val="11"/>
        <color theme="1"/>
        <rFont val="Arial"/>
        <family val="2"/>
      </rPr>
      <t xml:space="preserve"> PVMC:</t>
    </r>
    <r>
      <rPr>
        <sz val="11"/>
        <color theme="1"/>
        <rFont val="Arial"/>
        <family val="2"/>
      </rPr>
      <t xml:space="preserve"> Porcentaje de Verificaciones en Materia de Construcción</t>
    </r>
  </si>
  <si>
    <r>
      <rPr>
        <b/>
        <sz val="12"/>
        <color theme="1"/>
        <rFont val="Calibri"/>
        <family val="2"/>
        <scheme val="minor"/>
      </rPr>
      <t xml:space="preserve">Justificacion Trimestral: </t>
    </r>
    <r>
      <rPr>
        <sz val="12"/>
        <color theme="1"/>
        <rFont val="Calibri"/>
        <family val="2"/>
        <scheme val="minor"/>
      </rPr>
      <t xml:space="preserve">Se alcanzó la meta de lo proyectado de las metas y objetivos por parte de la dirección.
</t>
    </r>
    <r>
      <rPr>
        <b/>
        <sz val="12"/>
        <color theme="1"/>
        <rFont val="Calibri"/>
        <family val="2"/>
        <scheme val="minor"/>
      </rPr>
      <t xml:space="preserve">Justificación Anual: </t>
    </r>
    <r>
      <rPr>
        <sz val="12"/>
        <color theme="1"/>
        <rFont val="Calibri"/>
        <family val="2"/>
        <scheme val="minor"/>
      </rPr>
      <t>Se alcanzo un avance del 100.00% de avance anual conforme a lo proyectado por el area.</t>
    </r>
  </si>
  <si>
    <t>C.1.5.1.1.2. Acciones de auditoría, revisión, verificación y vigilancia para que el ejercicio de los recursos públicos asignados a las Secretarías, Dependencias y Direcciones de la Administración Pública Municipal  que se ejerzan en el cumplimiento de la normatividad aplicable.</t>
  </si>
  <si>
    <r>
      <t xml:space="preserve">PACSIE: </t>
    </r>
    <r>
      <rPr>
        <sz val="11"/>
        <color theme="1"/>
        <rFont val="Arial"/>
        <family val="2"/>
      </rPr>
      <t>Porcentaje de Acciones de Control y Seguimiento al Ingreso y Egreso</t>
    </r>
  </si>
  <si>
    <r>
      <t xml:space="preserve">Justificacion Trimestral: </t>
    </r>
    <r>
      <rPr>
        <sz val="12"/>
        <color theme="1"/>
        <rFont val="Calibri"/>
        <family val="2"/>
        <scheme val="minor"/>
      </rPr>
      <t>Se superó la meta estimada debido a que la actividad de Cuenta Pública depende de la información proporcionada de otras dependencias.</t>
    </r>
    <r>
      <rPr>
        <b/>
        <sz val="12"/>
        <color theme="1"/>
        <rFont val="Calibri"/>
        <family val="2"/>
        <scheme val="minor"/>
      </rPr>
      <t xml:space="preserve">
Justificación Anual: </t>
    </r>
    <r>
      <rPr>
        <sz val="12"/>
        <color theme="1"/>
        <rFont val="Calibri"/>
        <family val="2"/>
        <scheme val="minor"/>
      </rPr>
      <t>Se alcanzo un avance del 155.48% de avance anual conforme a lo proyectado por el area.</t>
    </r>
  </si>
  <si>
    <t>A.1.5.1.1.2.1. Realización de acciones de control y seguimiento a la cuenta pública   de la Administración Pública Municipal Centralizada.</t>
  </si>
  <si>
    <r>
      <t xml:space="preserve">PACSCP: </t>
    </r>
    <r>
      <rPr>
        <sz val="11"/>
        <color theme="1"/>
        <rFont val="Arial"/>
        <family val="2"/>
      </rPr>
      <t>Porcentaje de  Acciones de Control y Seguimiento a la Cuenta Publica.</t>
    </r>
  </si>
  <si>
    <r>
      <t xml:space="preserve">Justificacion Trimestral: </t>
    </r>
    <r>
      <rPr>
        <sz val="12"/>
        <color theme="1"/>
        <rFont val="Calibri"/>
        <family val="2"/>
        <scheme val="minor"/>
      </rPr>
      <t>Se superó la meta estimada debido a que la actividad depende de la información proporcionada de otras dependencias.</t>
    </r>
    <r>
      <rPr>
        <b/>
        <sz val="12"/>
        <color theme="1"/>
        <rFont val="Calibri"/>
        <family val="2"/>
        <scheme val="minor"/>
      </rPr>
      <t xml:space="preserve">
Justificación Anual: </t>
    </r>
    <r>
      <rPr>
        <sz val="12"/>
        <color theme="1"/>
        <rFont val="Calibri"/>
        <family val="2"/>
        <scheme val="minor"/>
      </rPr>
      <t>Se alcanzo un avance del 156.17% de avance anual conforme a lo proyectado por el area.</t>
    </r>
  </si>
  <si>
    <t>A.1.5.1.1.2.2. Realización de auditorías, revisiones y arqueos a las Dependencias y Entidades de la Administración Pública Municipal.</t>
  </si>
  <si>
    <r>
      <t xml:space="preserve">PARA: </t>
    </r>
    <r>
      <rPr>
        <sz val="11"/>
        <color theme="1"/>
        <rFont val="Arial"/>
        <family val="2"/>
      </rPr>
      <t>Porcentaje de  Auditorías, Revisiones y Arqueos</t>
    </r>
  </si>
  <si>
    <r>
      <t xml:space="preserve">Justificacion Trimestral: </t>
    </r>
    <r>
      <rPr>
        <sz val="12"/>
        <color theme="1"/>
        <rFont val="Calibri"/>
        <family val="2"/>
        <scheme val="minor"/>
      </rPr>
      <t>Se alcanzo la metra programada por el area.</t>
    </r>
    <r>
      <rPr>
        <b/>
        <sz val="12"/>
        <color theme="1"/>
        <rFont val="Calibri"/>
        <family val="2"/>
        <scheme val="minor"/>
      </rPr>
      <t xml:space="preserve">
Justificación Anual: </t>
    </r>
    <r>
      <rPr>
        <sz val="12"/>
        <color theme="1"/>
        <rFont val="Calibri"/>
        <family val="2"/>
        <scheme val="minor"/>
      </rPr>
      <t>Se alcanzo un avance del 100.00% de avance anual conforme a lo proyectado por el area.</t>
    </r>
  </si>
  <si>
    <t>C.1.5.1.1.3 Actividades de Combate a la Corrupción Implementadas</t>
  </si>
  <si>
    <r>
      <rPr>
        <b/>
        <sz val="11"/>
        <color theme="1"/>
        <rFont val="Arial"/>
        <family val="2"/>
      </rPr>
      <t>PACCI:</t>
    </r>
    <r>
      <rPr>
        <sz val="11"/>
        <color theme="1"/>
        <rFont val="Arial"/>
        <family val="2"/>
      </rPr>
      <t xml:space="preserve"> Porcentaje de Actividades de Combate a la Corrupción Implementadas</t>
    </r>
  </si>
  <si>
    <r>
      <t xml:space="preserve">Justificacion Trimestral: </t>
    </r>
    <r>
      <rPr>
        <sz val="12"/>
        <color theme="1"/>
        <rFont val="Calibri"/>
        <family val="2"/>
        <scheme val="minor"/>
      </rPr>
      <t>No se alcanzó la meta planeada planeada por el area.</t>
    </r>
    <r>
      <rPr>
        <b/>
        <sz val="12"/>
        <color theme="1"/>
        <rFont val="Calibri"/>
        <family val="2"/>
        <scheme val="minor"/>
      </rPr>
      <t xml:space="preserve">
Justificación Anual: </t>
    </r>
    <r>
      <rPr>
        <sz val="12"/>
        <color theme="1"/>
        <rFont val="Calibri"/>
        <family val="2"/>
        <scheme val="minor"/>
      </rPr>
      <t>Se alcanzo un avance del 82.28% de avance anual conforme a lo proyectado por el area.</t>
    </r>
  </si>
  <si>
    <t>A.1.5.1.1.3.1 Implementación, evaluación y seguimiento al Programa Especial Anticorrupción</t>
  </si>
  <si>
    <r>
      <rPr>
        <b/>
        <sz val="11"/>
        <color theme="1"/>
        <rFont val="Arial"/>
        <family val="2"/>
      </rPr>
      <t>PESPEAI :</t>
    </r>
    <r>
      <rPr>
        <sz val="11"/>
        <color theme="1"/>
        <rFont val="Arial"/>
        <family val="2"/>
      </rPr>
      <t xml:space="preserve"> Porcentaje de Evaluación y Seguimiento al Programa Especial Anticorrupción Implementado</t>
    </r>
  </si>
  <si>
    <r>
      <rPr>
        <b/>
        <sz val="12"/>
        <color theme="1"/>
        <rFont val="Calibri"/>
        <family val="2"/>
        <scheme val="minor"/>
      </rPr>
      <t xml:space="preserve">Justificacion Trimestral: </t>
    </r>
    <r>
      <rPr>
        <sz val="12"/>
        <color theme="1"/>
        <rFont val="Calibri"/>
        <family val="2"/>
        <scheme val="minor"/>
      </rPr>
      <t xml:space="preserve">Se cumplió la meta ya que se contaron con los recursos necesarios para llevarlos a cabo.
</t>
    </r>
    <r>
      <rPr>
        <b/>
        <sz val="12"/>
        <color theme="1"/>
        <rFont val="Calibri"/>
        <family val="2"/>
        <scheme val="minor"/>
      </rPr>
      <t>Justificación Anual:</t>
    </r>
    <r>
      <rPr>
        <sz val="12"/>
        <color theme="1"/>
        <rFont val="Calibri"/>
        <family val="2"/>
        <scheme val="minor"/>
      </rPr>
      <t xml:space="preserve"> Se alcanzo un avance del 100.00% de avance anual conforme a lo proyectado por el area </t>
    </r>
  </si>
  <si>
    <t>A.1.5.1.1.3.2 Seguimiento a actividades de Combate a la Corrupción Implementadas</t>
  </si>
  <si>
    <r>
      <rPr>
        <b/>
        <sz val="11"/>
        <color theme="1"/>
        <rFont val="Arial"/>
        <family val="2"/>
      </rPr>
      <t xml:space="preserve">PACCI: </t>
    </r>
    <r>
      <rPr>
        <sz val="11"/>
        <color theme="1"/>
        <rFont val="Arial"/>
        <family val="2"/>
      </rPr>
      <t>Porcentaje de Actividades de Combate a la Corrupción Implementadas</t>
    </r>
  </si>
  <si>
    <r>
      <t xml:space="preserve">Justificacion Trimestral: </t>
    </r>
    <r>
      <rPr>
        <sz val="12"/>
        <color theme="1"/>
        <rFont val="Calibri"/>
        <family val="2"/>
        <scheme val="minor"/>
      </rPr>
      <t>Se superó</t>
    </r>
    <r>
      <rPr>
        <b/>
        <sz val="12"/>
        <color theme="1"/>
        <rFont val="Calibri"/>
        <family val="2"/>
        <scheme val="minor"/>
      </rPr>
      <t xml:space="preserve"> </t>
    </r>
    <r>
      <rPr>
        <sz val="12"/>
        <color theme="1"/>
        <rFont val="Calibri"/>
        <family val="2"/>
        <scheme val="minor"/>
      </rPr>
      <t>la meta conforme a lo proyectado por la dirección.</t>
    </r>
    <r>
      <rPr>
        <b/>
        <sz val="12"/>
        <color theme="1"/>
        <rFont val="Calibri"/>
        <family val="2"/>
        <scheme val="minor"/>
      </rPr>
      <t xml:space="preserve">
Justificación Anual: </t>
    </r>
    <r>
      <rPr>
        <sz val="12"/>
        <color theme="1"/>
        <rFont val="Calibri"/>
        <family val="2"/>
        <scheme val="minor"/>
      </rPr>
      <t>Se alcanzo un avance del 140.00% de avance anual conforme a lo proyectado por el area.</t>
    </r>
  </si>
  <si>
    <t>A.1.5.1.1.3.3 Intervención en el proceso de Entrega y Recepción de los servidores públicos, conforme a la normatividad vigente.</t>
  </si>
  <si>
    <r>
      <rPr>
        <b/>
        <sz val="11"/>
        <color theme="1"/>
        <rFont val="Arial"/>
        <family val="2"/>
      </rPr>
      <t>PAERC:</t>
    </r>
    <r>
      <rPr>
        <sz val="11"/>
        <color theme="1"/>
        <rFont val="Arial"/>
        <family val="2"/>
      </rPr>
      <t xml:space="preserve"> Porcentaje de Actas de Entrega y Recepción Concluidas     </t>
    </r>
  </si>
  <si>
    <r>
      <t xml:space="preserve">Justificacion Trimestral: </t>
    </r>
    <r>
      <rPr>
        <sz val="12"/>
        <color theme="1"/>
        <rFont val="Calibri"/>
        <family val="2"/>
        <scheme val="minor"/>
      </rPr>
      <t>Se superó la meta de lo proyectada a razón de que  se recibieron las solicitudes proyectadas en ese rubro.</t>
    </r>
    <r>
      <rPr>
        <b/>
        <sz val="12"/>
        <color theme="1"/>
        <rFont val="Calibri"/>
        <family val="2"/>
        <scheme val="minor"/>
      </rPr>
      <t xml:space="preserve">
Justificación Anual: </t>
    </r>
    <r>
      <rPr>
        <sz val="12"/>
        <color theme="1"/>
        <rFont val="Calibri"/>
        <family val="2"/>
        <scheme val="minor"/>
      </rPr>
      <t>Se alcanzo un avance del 179.00% de avance anual conforme a lo proyectado por el area.</t>
    </r>
  </si>
  <si>
    <t>A.1.5.1.1.3.4 Recepción, Control y Resguardo de las Declaraciones de Situación Patrimonial y de Interés de todos los servidores públicos  de la Administración Pública Municipal.</t>
  </si>
  <si>
    <r>
      <rPr>
        <b/>
        <sz val="11"/>
        <color theme="1"/>
        <rFont val="Arial"/>
        <family val="2"/>
      </rPr>
      <t xml:space="preserve">PCDPISO: </t>
    </r>
    <r>
      <rPr>
        <sz val="11"/>
        <color theme="1"/>
        <rFont val="Arial"/>
        <family val="2"/>
      </rPr>
      <t xml:space="preserve"> Porcentaje de Cumplimiento en Declaraciones Patrimoniales y de Interés  de sujetos obligados                             </t>
    </r>
  </si>
  <si>
    <r>
      <t xml:space="preserve">Justificacion Trimestral: </t>
    </r>
    <r>
      <rPr>
        <sz val="12"/>
        <color theme="1"/>
        <rFont val="Calibri"/>
        <family val="2"/>
        <scheme val="minor"/>
      </rPr>
      <t>Se rebasó la meta debido a que  se realizaron diversos registros de inicio, modificación y conclusión de personal en diferentes dependencias municipales.</t>
    </r>
    <r>
      <rPr>
        <b/>
        <sz val="12"/>
        <color theme="1"/>
        <rFont val="Calibri"/>
        <family val="2"/>
        <scheme val="minor"/>
      </rPr>
      <t xml:space="preserve">
Justificación Anual: </t>
    </r>
    <r>
      <rPr>
        <sz val="12"/>
        <color theme="1"/>
        <rFont val="Calibri"/>
        <family val="2"/>
        <scheme val="minor"/>
      </rPr>
      <t>Se alcanzo un avance del 104.02% de avance anual conforme a lo proyectado por el area.</t>
    </r>
  </si>
  <si>
    <t>A.1.5.1.1.3.5 Registro y Control en el  Sistema Municipal de Inspectores</t>
  </si>
  <si>
    <r>
      <rPr>
        <b/>
        <sz val="11"/>
        <color theme="1"/>
        <rFont val="Arial"/>
        <family val="2"/>
      </rPr>
      <t xml:space="preserve">PRPSMI: </t>
    </r>
    <r>
      <rPr>
        <sz val="11"/>
        <color theme="1"/>
        <rFont val="Arial"/>
        <family val="2"/>
      </rPr>
      <t>Porcentaje de Registros del Padrón en el Sistema Municipal de Inspectores</t>
    </r>
  </si>
  <si>
    <r>
      <t>Justificacion Trimestral: S</t>
    </r>
    <r>
      <rPr>
        <sz val="12"/>
        <color theme="1"/>
        <rFont val="Calibri"/>
        <family val="2"/>
        <scheme val="minor"/>
      </rPr>
      <t>e rebasó la meta debido a la migración de información al nuevo sistema de registro de personal en permiso o vacaciones en las diversas dependencias municipales.</t>
    </r>
    <r>
      <rPr>
        <b/>
        <sz val="12"/>
        <color theme="1"/>
        <rFont val="Calibri"/>
        <family val="2"/>
        <scheme val="minor"/>
      </rPr>
      <t xml:space="preserve">
Justificación Anual: </t>
    </r>
    <r>
      <rPr>
        <sz val="12"/>
        <color theme="1"/>
        <rFont val="Calibri"/>
        <family val="2"/>
        <scheme val="minor"/>
      </rPr>
      <t>Se alcanzo un avance del 115.00% de avance anual conforme a lo proyectado por el area.</t>
    </r>
  </si>
  <si>
    <t>A.1.5.1.1.3.6  Monitoreo de la satisfacción ciudadana sobre servicios recibidos mediante la Contraloría Itinerante</t>
  </si>
  <si>
    <r>
      <rPr>
        <b/>
        <sz val="11"/>
        <color theme="1"/>
        <rFont val="Arial"/>
        <family val="2"/>
      </rPr>
      <t xml:space="preserve">PEADSUTYS: </t>
    </r>
    <r>
      <rPr>
        <sz val="11"/>
        <color theme="1"/>
        <rFont val="Arial"/>
        <family val="2"/>
      </rPr>
      <t xml:space="preserve"> Porcentaje de evaluaciones aplicadas para detectar la satisfacción de los usuarios en Trámites y Servicios.</t>
    </r>
  </si>
  <si>
    <r>
      <t xml:space="preserve">Justificacion Trimestral: </t>
    </r>
    <r>
      <rPr>
        <sz val="12"/>
        <color theme="1"/>
        <rFont val="Calibri"/>
        <family val="2"/>
        <scheme val="minor"/>
      </rPr>
      <t>No se alcanzó la meta debido a la falta de personal de servicio social para la instalación de modulos de encuestas.</t>
    </r>
    <r>
      <rPr>
        <b/>
        <sz val="12"/>
        <color theme="1"/>
        <rFont val="Calibri"/>
        <family val="2"/>
        <scheme val="minor"/>
      </rPr>
      <t xml:space="preserve">
Justificación Anual: </t>
    </r>
    <r>
      <rPr>
        <sz val="12"/>
        <color theme="1"/>
        <rFont val="Calibri"/>
        <family val="2"/>
        <scheme val="minor"/>
      </rPr>
      <t xml:space="preserve">Se alcanzo un avance del 29.20% de avance anual conforme a lo proyectado por el area </t>
    </r>
  </si>
  <si>
    <t>A.1.5.1.1.3.7  Eficientar Trámites y Servicios mediante el Programa Municipal de Acreditación "Calidad y Servicio con CUENTAS CLARAS", Auditorías Administrativas de "5 S's" y el Protocolo de Atención Ciudadana para Trámites y Servicios.</t>
  </si>
  <si>
    <r>
      <rPr>
        <b/>
        <sz val="11"/>
        <color theme="1"/>
        <rFont val="Arial"/>
        <family val="2"/>
      </rPr>
      <t>PEPMACSCC:</t>
    </r>
    <r>
      <rPr>
        <sz val="11"/>
        <color theme="1"/>
        <rFont val="Arial"/>
        <family val="2"/>
      </rPr>
      <t xml:space="preserve"> Porcentaje de Evaluaciones del Programa Municipal de Acreditación "Calidad y Servicio con CUENTAS CLARAS".(PMACSCC)
</t>
    </r>
  </si>
  <si>
    <r>
      <t xml:space="preserve">Justificacion Trimestral: </t>
    </r>
    <r>
      <rPr>
        <sz val="12"/>
        <color theme="1"/>
        <rFont val="Calibri"/>
        <family val="2"/>
        <scheme val="minor"/>
      </rPr>
      <t>No se cumplió la meta ya que no se contaron con los recursos necesarios para llevarlos a cabo.</t>
    </r>
    <r>
      <rPr>
        <b/>
        <sz val="12"/>
        <color theme="1"/>
        <rFont val="Calibri"/>
        <family val="2"/>
        <scheme val="minor"/>
      </rPr>
      <t xml:space="preserve">
Justificación Anual:</t>
    </r>
    <r>
      <rPr>
        <sz val="12"/>
        <color theme="1"/>
        <rFont val="Calibri"/>
        <family val="2"/>
        <scheme val="minor"/>
      </rPr>
      <t xml:space="preserve"> Se alcanzo un avance del 83.33% de avance anual conforme a lo proyectado por el area.</t>
    </r>
  </si>
  <si>
    <t>A.1.5.1.1.3.8  Supervisión y Auditoría a Programas y/o recursos asignados para estímulos económicos y programas sociales.</t>
  </si>
  <si>
    <r>
      <rPr>
        <b/>
        <sz val="11"/>
        <color theme="1"/>
        <rFont val="Arial"/>
        <family val="2"/>
      </rPr>
      <t>PCAAAPS:</t>
    </r>
    <r>
      <rPr>
        <sz val="11"/>
        <color theme="1"/>
        <rFont val="Arial"/>
        <family val="2"/>
      </rPr>
      <t xml:space="preserve"> Porcentaje de cumplimiento en la aplicación de Auditorías Administrativas a Programas Sociales.</t>
    </r>
  </si>
  <si>
    <r>
      <t xml:space="preserve">Justificacion Trimestral: </t>
    </r>
    <r>
      <rPr>
        <sz val="12"/>
        <color theme="1"/>
        <rFont val="Calibri"/>
        <family val="2"/>
        <scheme val="minor"/>
      </rPr>
      <t>Se cumplio con la meta ya que se contaron con los recursos necesarios para llevarlos acabo.</t>
    </r>
    <r>
      <rPr>
        <b/>
        <sz val="12"/>
        <color theme="1"/>
        <rFont val="Calibri"/>
        <family val="2"/>
        <scheme val="minor"/>
      </rPr>
      <t xml:space="preserve">
Justificación Anual: </t>
    </r>
    <r>
      <rPr>
        <sz val="12"/>
        <color theme="1"/>
        <rFont val="Calibri"/>
        <family val="2"/>
        <scheme val="minor"/>
      </rPr>
      <t>Se alcanzo un avance del 100% de avance anual conforme a lo proyectado por el area.</t>
    </r>
  </si>
  <si>
    <t>A.1.5.1.1.3.9  Supervisión de la integración de Comités de Contraloría Social, que sean requeridos para el seguimiento de la Obra Pública Municipal.</t>
  </si>
  <si>
    <r>
      <rPr>
        <b/>
        <sz val="11"/>
        <color theme="1"/>
        <rFont val="Arial"/>
        <family val="2"/>
      </rPr>
      <t>PICCS:</t>
    </r>
    <r>
      <rPr>
        <sz val="11"/>
        <color theme="1"/>
        <rFont val="Arial"/>
        <family val="2"/>
      </rPr>
      <t xml:space="preserve"> Porcentaje de Integración de Comités de Contraloría Social</t>
    </r>
  </si>
  <si>
    <r>
      <t xml:space="preserve">Justificacion Trimestral: </t>
    </r>
    <r>
      <rPr>
        <sz val="12"/>
        <color theme="1"/>
        <rFont val="Calibri"/>
        <family val="2"/>
        <scheme val="minor"/>
      </rPr>
      <t>Se superó  la meta debido a que se realizaron obras públicas que no se pudieron realizar en los periodos anteriores por distintos motivos.</t>
    </r>
    <r>
      <rPr>
        <b/>
        <sz val="12"/>
        <color theme="1"/>
        <rFont val="Calibri"/>
        <family val="2"/>
        <scheme val="minor"/>
      </rPr>
      <t xml:space="preserve">
Justificación Anual: </t>
    </r>
    <r>
      <rPr>
        <sz val="12"/>
        <color theme="1"/>
        <rFont val="Calibri"/>
        <family val="2"/>
        <scheme val="minor"/>
      </rPr>
      <t>Se alcanzo un avance del 107.14% de avance anual conforme a lo proyectado por el area.</t>
    </r>
  </si>
  <si>
    <t>C.1.5.1.1.4. Actos de investigación de los hechos denunciados en contra de Servidores Públicos y/o Particulares a fin de determinar la falta administrativa como grave o no grave.</t>
  </si>
  <si>
    <r>
      <rPr>
        <b/>
        <sz val="11"/>
        <rFont val="Arial Nova Cond"/>
        <family val="2"/>
      </rPr>
      <t>PIPRAR:</t>
    </r>
    <r>
      <rPr>
        <sz val="11"/>
        <rFont val="Arial Nova Cond"/>
        <family val="2"/>
      </rPr>
      <t xml:space="preserve"> Porcentaje de Informes de Presunta Responsabilidad Administrativa realizados</t>
    </r>
  </si>
  <si>
    <r>
      <t xml:space="preserve">Justificacion Trimestral: </t>
    </r>
    <r>
      <rPr>
        <sz val="12"/>
        <color theme="1"/>
        <rFont val="Calibri"/>
        <family val="2"/>
        <scheme val="minor"/>
      </rPr>
      <t xml:space="preserve">No se alcanzó la meta a razón de que no se concluyeron las suficientes indagatorias correspondientes.
</t>
    </r>
    <r>
      <rPr>
        <b/>
        <sz val="12"/>
        <color theme="1"/>
        <rFont val="Calibri"/>
        <family val="2"/>
        <scheme val="minor"/>
      </rPr>
      <t xml:space="preserve">
Justificación Anual: </t>
    </r>
    <r>
      <rPr>
        <sz val="12"/>
        <color theme="1"/>
        <rFont val="Calibri"/>
        <family val="2"/>
        <scheme val="minor"/>
      </rPr>
      <t xml:space="preserve">Se alcanzo un avance del 30.83% de avance anual conforme a lo proyectado por el area </t>
    </r>
  </si>
  <si>
    <r>
      <rPr>
        <b/>
        <sz val="11"/>
        <rFont val="Arial Nova Cond"/>
        <family val="2"/>
      </rPr>
      <t>PEC:</t>
    </r>
    <r>
      <rPr>
        <sz val="11"/>
        <rFont val="Arial Nova Cond"/>
        <family val="2"/>
      </rPr>
      <t xml:space="preserve"> Porcentaje de Expedientes Cerrados </t>
    </r>
  </si>
  <si>
    <r>
      <t xml:space="preserve">Justificacion Trimestral: </t>
    </r>
    <r>
      <rPr>
        <sz val="12"/>
        <color theme="1"/>
        <rFont val="Calibri"/>
        <family val="2"/>
        <scheme val="minor"/>
      </rPr>
      <t>Se rebasó la meta trimestral ya que se allego de la documental necesaria para el cierre de expedientes.</t>
    </r>
    <r>
      <rPr>
        <b/>
        <sz val="12"/>
        <color theme="1"/>
        <rFont val="Calibri"/>
        <family val="2"/>
        <scheme val="minor"/>
      </rPr>
      <t xml:space="preserve">
Justificación Anual: </t>
    </r>
    <r>
      <rPr>
        <sz val="12"/>
        <color theme="1"/>
        <rFont val="Calibri"/>
        <family val="2"/>
        <scheme val="minor"/>
      </rPr>
      <t>Se alcanzo un avance del 158.95% de avance anual conforme a lo proyectado por el area.</t>
    </r>
  </si>
  <si>
    <t>A.1.5.1.1.4.1 Integración de expedientes respecto a las quejas y/o denuncias presentadas por la ciudadanía.</t>
  </si>
  <si>
    <r>
      <t xml:space="preserve">TVQDR: </t>
    </r>
    <r>
      <rPr>
        <sz val="11"/>
        <rFont val="Arial Nova Cond"/>
        <family val="2"/>
      </rPr>
      <t>Porcentaje  de Expedientes de Quejas y/o Denuncias Recibidas</t>
    </r>
  </si>
  <si>
    <r>
      <t xml:space="preserve">Justificacion Trimestral: </t>
    </r>
    <r>
      <rPr>
        <sz val="12"/>
        <color theme="1"/>
        <rFont val="Calibri"/>
        <family val="2"/>
        <scheme val="minor"/>
      </rPr>
      <t>Se superó la meta programada debido a que los ciudadanos asistieron a presentar quejas y denuncias correspondientes.</t>
    </r>
    <r>
      <rPr>
        <b/>
        <sz val="12"/>
        <color theme="1"/>
        <rFont val="Calibri"/>
        <family val="2"/>
        <scheme val="minor"/>
      </rPr>
      <t xml:space="preserve">
Justificación Anual: </t>
    </r>
    <r>
      <rPr>
        <sz val="12"/>
        <color theme="1"/>
        <rFont val="Calibri"/>
        <family val="2"/>
        <scheme val="minor"/>
      </rPr>
      <t>Se alcanzo un avance del 87.00% de avance anual conforme a lo proyectado por el area.</t>
    </r>
  </si>
  <si>
    <t>A.1.5.1.1.4.2 Atención a la ciudadanía en materia de responsabilidad administrativa por los servidores públicos y/o particulares.</t>
  </si>
  <si>
    <r>
      <t>PPA:</t>
    </r>
    <r>
      <rPr>
        <sz val="11"/>
        <rFont val="Arial Nova Cond"/>
        <family val="2"/>
      </rPr>
      <t xml:space="preserve"> Porcentaje de personas atendidas por la contraloría municipal</t>
    </r>
    <r>
      <rPr>
        <b/>
        <sz val="11"/>
        <rFont val="Arial Nova Cond"/>
        <family val="2"/>
      </rPr>
      <t>.</t>
    </r>
  </si>
  <si>
    <r>
      <t xml:space="preserve">Justificacion Trimestral: </t>
    </r>
    <r>
      <rPr>
        <sz val="12"/>
        <color theme="1"/>
        <rFont val="Calibri"/>
        <family val="2"/>
        <scheme val="minor"/>
      </rPr>
      <t>No se superó la meta debido a que las personas que asisten a esta contaloría es variable y no depende de la dirección.</t>
    </r>
    <r>
      <rPr>
        <b/>
        <sz val="12"/>
        <color theme="1"/>
        <rFont val="Calibri"/>
        <family val="2"/>
        <scheme val="minor"/>
      </rPr>
      <t xml:space="preserve">
Justificación Anual: </t>
    </r>
    <r>
      <rPr>
        <sz val="12"/>
        <color theme="1"/>
        <rFont val="Calibri"/>
        <family val="2"/>
        <scheme val="minor"/>
      </rPr>
      <t xml:space="preserve">Se alcanzo un avance del 70.33% de avance anual conforme a lo proyectado por el area </t>
    </r>
  </si>
  <si>
    <t>C.1.5.1.1.5. Procedimientos de Responsabilidades Administrativa de acuerdo con la Ley General de Responsabilidades Administrativas; en contra de los Servidores Públicos y/o Particulares, iniciados .</t>
  </si>
  <si>
    <r>
      <rPr>
        <b/>
        <sz val="11"/>
        <rFont val="Arial Nova Cond"/>
        <family val="2"/>
      </rPr>
      <t>PPSRACSPP:</t>
    </r>
    <r>
      <rPr>
        <sz val="11"/>
        <rFont val="Arial Nova Cond"/>
        <family val="2"/>
      </rPr>
      <t xml:space="preserve"> Porcentaje de Procedimientos Substanciados de Responsabilidad Administrativa contra Servidores Públicos y/o Particulares </t>
    </r>
  </si>
  <si>
    <r>
      <t xml:space="preserve">Justificacion Trimestral: </t>
    </r>
    <r>
      <rPr>
        <sz val="12"/>
        <color theme="1"/>
        <rFont val="Calibri"/>
        <family val="2"/>
        <scheme val="minor"/>
      </rPr>
      <t>No se superó la meta programada por el area para este trimestre.</t>
    </r>
    <r>
      <rPr>
        <b/>
        <sz val="12"/>
        <color theme="1"/>
        <rFont val="Calibri"/>
        <family val="2"/>
        <scheme val="minor"/>
      </rPr>
      <t xml:space="preserve">
Justificación Anual:</t>
    </r>
    <r>
      <rPr>
        <sz val="12"/>
        <color theme="1"/>
        <rFont val="Calibri"/>
        <family val="2"/>
        <scheme val="minor"/>
      </rPr>
      <t xml:space="preserve"> Se alcanzo un avance del 77.36% de avance anual conforme a lo proyectado por el area </t>
    </r>
  </si>
  <si>
    <t>A.1.5.1.1.5.1. Emisión de Acuerdos de notificación e integración a los Servidores Públicos y/o Particulares en el seguimiento a los  Procedimientos de Responsabilidad Administrativa.</t>
  </si>
  <si>
    <r>
      <rPr>
        <b/>
        <sz val="11"/>
        <rFont val="Arial Nova Cond"/>
        <family val="2"/>
      </rPr>
      <t>PANIPRA:</t>
    </r>
    <r>
      <rPr>
        <sz val="11"/>
        <rFont val="Arial Nova Cond"/>
        <family val="2"/>
      </rPr>
      <t xml:space="preserve"> Porcentaje de Acuerdos de Notificación e Integración de los Procedimientos de Responsabilidad Administrativa</t>
    </r>
  </si>
  <si>
    <r>
      <t xml:space="preserve">Justificacion Trimestral: </t>
    </r>
    <r>
      <rPr>
        <sz val="12"/>
        <color theme="1"/>
        <rFont val="Calibri"/>
        <family val="2"/>
        <scheme val="minor"/>
      </rPr>
      <t>Se supero la meta debido a que fue posible notificar a las personas sujetas al proceso.</t>
    </r>
    <r>
      <rPr>
        <b/>
        <sz val="12"/>
        <color theme="1"/>
        <rFont val="Calibri"/>
        <family val="2"/>
        <scheme val="minor"/>
      </rPr>
      <t xml:space="preserve">
Justificación Anual: </t>
    </r>
    <r>
      <rPr>
        <sz val="12"/>
        <color theme="1"/>
        <rFont val="Calibri"/>
        <family val="2"/>
        <scheme val="minor"/>
      </rPr>
      <t xml:space="preserve">Se alcanzo un avance del 122.14% de avance anual conforme a lo proyectado por el area </t>
    </r>
  </si>
  <si>
    <t>A.1.5.1.1.5.2 Emisión de resoluciones de Responsabilidad Administrativa</t>
  </si>
  <si>
    <r>
      <rPr>
        <b/>
        <sz val="11"/>
        <color theme="1"/>
        <rFont val="Arial"/>
        <family val="2"/>
      </rPr>
      <t>PRSPP</t>
    </r>
    <r>
      <rPr>
        <sz val="11"/>
        <color theme="1"/>
        <rFont val="Arial"/>
        <family val="2"/>
      </rPr>
      <t>: Porcentaje de Resoluciones a Servidores Públicos y/o particulares</t>
    </r>
  </si>
  <si>
    <r>
      <rPr>
        <b/>
        <sz val="12"/>
        <color theme="1"/>
        <rFont val="Calibri"/>
        <family val="2"/>
        <scheme val="minor"/>
      </rPr>
      <t xml:space="preserve">Justificacion Trimestral: </t>
    </r>
    <r>
      <rPr>
        <sz val="12"/>
        <color theme="1"/>
        <rFont val="Calibri"/>
        <family val="2"/>
        <scheme val="minor"/>
      </rPr>
      <t xml:space="preserve">Se superó la meta en la actividad, esta actividad depende de las resoluciones del Tribunal de Justicia Administrativa de Quintana Roo .
</t>
    </r>
    <r>
      <rPr>
        <b/>
        <sz val="12"/>
        <color theme="1"/>
        <rFont val="Calibri"/>
        <family val="2"/>
        <scheme val="minor"/>
      </rPr>
      <t xml:space="preserve">Justificación Anual: </t>
    </r>
    <r>
      <rPr>
        <sz val="12"/>
        <color theme="1"/>
        <rFont val="Calibri"/>
        <family val="2"/>
        <scheme val="minor"/>
      </rPr>
      <t>Se alcanzo un avance del 113.33% de avance anual conforme a lo proyectado por el area.</t>
    </r>
  </si>
  <si>
    <r>
      <rPr>
        <b/>
        <sz val="11"/>
        <color theme="1"/>
        <rFont val="Arial"/>
        <family val="2"/>
      </rPr>
      <t>PSISPP:</t>
    </r>
    <r>
      <rPr>
        <sz val="11"/>
        <color theme="1"/>
        <rFont val="Arial"/>
        <family val="2"/>
      </rPr>
      <t xml:space="preserve"> Porcentaje de sanciones impuestas a servidores públicos y/o particulares</t>
    </r>
  </si>
  <si>
    <r>
      <t xml:space="preserve">Justificacion Trimestral: </t>
    </r>
    <r>
      <rPr>
        <sz val="12"/>
        <color theme="1"/>
        <rFont val="Calibri"/>
        <family val="2"/>
        <scheme val="minor"/>
      </rPr>
      <t xml:space="preserve">Se superó la meta debido a las resoluciones de intancias del proceso.
</t>
    </r>
    <r>
      <rPr>
        <b/>
        <sz val="12"/>
        <color theme="1"/>
        <rFont val="Calibri"/>
        <family val="2"/>
        <scheme val="minor"/>
      </rPr>
      <t xml:space="preserve">
Justificación Anual: </t>
    </r>
    <r>
      <rPr>
        <sz val="12"/>
        <color theme="1"/>
        <rFont val="Calibri"/>
        <family val="2"/>
        <scheme val="minor"/>
      </rPr>
      <t xml:space="preserve">Se alcanzo un avance del 108.70% de avance anual conforme a lo proyectado por el area </t>
    </r>
  </si>
  <si>
    <t>A.1.5.1.1.5.3 Emisión de constancias de No Inhabilitación.</t>
  </si>
  <si>
    <r>
      <t>PCNIE:</t>
    </r>
    <r>
      <rPr>
        <sz val="11"/>
        <rFont val="Arial Nova Cond"/>
        <family val="2"/>
      </rPr>
      <t xml:space="preserve"> Porcentaje de Constancias de No Inhabilitación Emitidas</t>
    </r>
  </si>
  <si>
    <r>
      <rPr>
        <b/>
        <sz val="12"/>
        <color theme="1"/>
        <rFont val="Calibri"/>
        <family val="2"/>
        <scheme val="minor"/>
      </rPr>
      <t xml:space="preserve">Justificacion Trimestral: </t>
    </r>
    <r>
      <rPr>
        <sz val="12"/>
        <color theme="1"/>
        <rFont val="Calibri"/>
        <family val="2"/>
        <scheme val="minor"/>
      </rPr>
      <t xml:space="preserve"> Se alcanzó la meta programada debido a que fueron solicitadas las contancias como se tenia proyectado.
</t>
    </r>
    <r>
      <rPr>
        <b/>
        <sz val="12"/>
        <color theme="1"/>
        <rFont val="Calibri"/>
        <family val="2"/>
        <scheme val="minor"/>
      </rPr>
      <t>Justificación Anual:</t>
    </r>
    <r>
      <rPr>
        <sz val="12"/>
        <color theme="1"/>
        <rFont val="Calibri"/>
        <family val="2"/>
        <scheme val="minor"/>
      </rPr>
      <t xml:space="preserve"> Se alcanzo un avance del 137.40% de avance anual conforme a lo proyectado por el area </t>
    </r>
  </si>
  <si>
    <t>C.1.5.1.1.6. Acciones de control y vigilancia de las Contralorías Internas en las Secretarías y Entidades, para el desarrollo y evaluación de la gestión gubernamental del Municipio de Benito Juárez.</t>
  </si>
  <si>
    <r>
      <rPr>
        <b/>
        <sz val="11"/>
        <rFont val="Arial Nova Cond"/>
        <family val="2"/>
      </rPr>
      <t>PAccCI:</t>
    </r>
    <r>
      <rPr>
        <sz val="11"/>
        <rFont val="Arial Nova Cond"/>
        <family val="2"/>
      </rPr>
      <t xml:space="preserve"> Porcentaje de Acciones de Control por las Contralorías Internas</t>
    </r>
  </si>
  <si>
    <r>
      <t xml:space="preserve">Justificacion Trimestral: </t>
    </r>
    <r>
      <rPr>
        <sz val="12"/>
        <color theme="1"/>
        <rFont val="Calibri"/>
        <family val="2"/>
        <scheme val="minor"/>
      </rPr>
      <t>No se superó la meta programada a nivel componente ya que este depende del desempeño de las contralorias internas</t>
    </r>
    <r>
      <rPr>
        <b/>
        <sz val="12"/>
        <color theme="1"/>
        <rFont val="Calibri"/>
        <family val="2"/>
        <scheme val="minor"/>
      </rPr>
      <t xml:space="preserve">
Justificación Anual:</t>
    </r>
    <r>
      <rPr>
        <sz val="12"/>
        <color theme="1"/>
        <rFont val="Calibri"/>
        <family val="2"/>
        <scheme val="minor"/>
      </rPr>
      <t xml:space="preserve"> Se alcanzo un avance del  111.28% de avance anual conforme a lo proyectado por el area.</t>
    </r>
  </si>
  <si>
    <t xml:space="preserve">A.1.5.1.1.6.1. Realización de acciones de control y seguimiento a las actividades realizadas en el Sistema DIF Municipal. </t>
  </si>
  <si>
    <r>
      <rPr>
        <b/>
        <sz val="11"/>
        <rFont val="Arial Nova Cond"/>
        <family val="2"/>
      </rPr>
      <t xml:space="preserve">PAccCSCISDIFM: </t>
    </r>
    <r>
      <rPr>
        <sz val="11"/>
        <rFont val="Arial Nova Cond"/>
        <family val="2"/>
      </rPr>
      <t>Porcentaje de Acciones de Control y Seguimiento de la Contraloria Interna del Sistema DIF Municipal</t>
    </r>
  </si>
  <si>
    <r>
      <t xml:space="preserve">Justificacion Trimestral: </t>
    </r>
    <r>
      <rPr>
        <sz val="12"/>
        <color theme="1"/>
        <rFont val="Calibri"/>
        <family val="2"/>
        <scheme val="minor"/>
      </rPr>
      <t>No se alcanzó la meta programada, esta actividad depende de la realización de diversas verificaciones realizadas con motivo de implementación de lineamientos que normaron los diferentes procedimientos en las areas de Sistema DIF Municipal.</t>
    </r>
    <r>
      <rPr>
        <b/>
        <sz val="12"/>
        <color theme="1"/>
        <rFont val="Calibri"/>
        <family val="2"/>
        <scheme val="minor"/>
      </rPr>
      <t xml:space="preserve">
Justificación Anual: </t>
    </r>
    <r>
      <rPr>
        <sz val="12"/>
        <color theme="1"/>
        <rFont val="Calibri"/>
        <family val="2"/>
        <scheme val="minor"/>
      </rPr>
      <t>Se alcanzo un avance del 143.42% de avance anual a razón de diversas verificaciones realizadas.</t>
    </r>
  </si>
  <si>
    <t>A.1.5.1.1.6.2. Realización de acciones de control y seguimiento a las actividades realizadas en la Secretaría Municipal de Obras Públicas y Servicios.</t>
  </si>
  <si>
    <r>
      <rPr>
        <b/>
        <sz val="11"/>
        <rFont val="Arial Nova Cond"/>
        <family val="2"/>
      </rPr>
      <t xml:space="preserve">PAccCSCISMOPyS: </t>
    </r>
    <r>
      <rPr>
        <sz val="11"/>
        <rFont val="Arial Nova Cond"/>
        <family val="2"/>
      </rPr>
      <t>Porcentaje de Acciones de Control y Seguimiento de la Contraloría Interna de la SMOPyS</t>
    </r>
  </si>
  <si>
    <r>
      <t>Justificacion Trimestral:</t>
    </r>
    <r>
      <rPr>
        <sz val="12"/>
        <color theme="1"/>
        <rFont val="Calibri"/>
        <family val="2"/>
        <scheme val="minor"/>
      </rPr>
      <t xml:space="preserve"> Derivado a las modificaciones realizadas en el plan de trabajo interno y falta de personal para abarcar lo programado, esta Contraloría Interna de la Secretaría Municipal de Obras Públicas y Servicios, no alcanzó la meta programada.</t>
    </r>
    <r>
      <rPr>
        <b/>
        <sz val="12"/>
        <color theme="1"/>
        <rFont val="Calibri"/>
        <family val="2"/>
        <scheme val="minor"/>
      </rPr>
      <t xml:space="preserve">
Justificación Anual: </t>
    </r>
    <r>
      <rPr>
        <sz val="12"/>
        <color theme="1"/>
        <rFont val="Calibri"/>
        <family val="2"/>
        <scheme val="minor"/>
      </rPr>
      <t xml:space="preserve">Se alcanzo un avance del 88.59% de avance anual conforme a lo proyectado por el area </t>
    </r>
  </si>
  <si>
    <t>A.1.5.1.1.6.3. Realización de acciones de control y seguimiento a las actividades realizadas en la Secretaría Municipal de Seguridad Pública y Tránsito.</t>
  </si>
  <si>
    <r>
      <rPr>
        <b/>
        <sz val="11"/>
        <rFont val="Arial Nova Cond"/>
        <family val="2"/>
      </rPr>
      <t xml:space="preserve">PAccCSCISMSPyT: </t>
    </r>
    <r>
      <rPr>
        <sz val="11"/>
        <rFont val="Arial Nova Cond"/>
        <family val="2"/>
      </rPr>
      <t>Porcentaje de Acciones de Control y Seguimiento de la Contraloría Interna de la SMSPyT</t>
    </r>
  </si>
  <si>
    <r>
      <t>Justificacion Trimestral:</t>
    </r>
    <r>
      <rPr>
        <sz val="12"/>
        <color theme="1"/>
        <rFont val="Calibri"/>
        <family val="2"/>
        <scheme val="minor"/>
      </rPr>
      <t xml:space="preserve"> Se no se alcanzo la meta programada, esta actividad depende del reseteo de contraseñas de la plataforma de evolución patrimonial y asesorías para la declaración patrimonial.</t>
    </r>
    <r>
      <rPr>
        <b/>
        <sz val="12"/>
        <color theme="1"/>
        <rFont val="Calibri"/>
        <family val="2"/>
        <scheme val="minor"/>
      </rPr>
      <t xml:space="preserve">
Justificación Anual: </t>
    </r>
    <r>
      <rPr>
        <sz val="12"/>
        <color theme="1"/>
        <rFont val="Calibri"/>
        <family val="2"/>
        <scheme val="minor"/>
      </rPr>
      <t>Se alcanzo un avance del 99.69% de avance anual conforme a lo proyectado por el area.</t>
    </r>
  </si>
  <si>
    <t>C.1.5.1.1.7.   Actividades de administración, control y apoyo a las Dependencias y Entidades de la Administración Pública Municipal, por parte de la oficina de la Contraloría.</t>
  </si>
  <si>
    <r>
      <rPr>
        <b/>
        <sz val="11"/>
        <color theme="1"/>
        <rFont val="Arial Nova Cond"/>
        <family val="2"/>
      </rPr>
      <t>PAACA:</t>
    </r>
    <r>
      <rPr>
        <sz val="11"/>
        <color theme="1"/>
        <rFont val="Arial Nova Cond"/>
        <family val="2"/>
      </rPr>
      <t xml:space="preserve"> Porcentaje de Actividades de Administración, Control y Apoyo por la oficina de la Contraloría</t>
    </r>
  </si>
  <si>
    <r>
      <t xml:space="preserve">Justificacion Trimestral: </t>
    </r>
    <r>
      <rPr>
        <sz val="12"/>
        <color theme="1"/>
        <rFont val="Calibri"/>
        <family val="2"/>
        <scheme val="minor"/>
      </rPr>
      <t>No se superó la meta programada a nivel componente, este componente depende de varias unidades administrativas.</t>
    </r>
    <r>
      <rPr>
        <b/>
        <sz val="12"/>
        <color theme="1"/>
        <rFont val="Calibri"/>
        <family val="2"/>
        <scheme val="minor"/>
      </rPr>
      <t xml:space="preserve">
Justificación Anual: </t>
    </r>
    <r>
      <rPr>
        <sz val="12"/>
        <color theme="1"/>
        <rFont val="Calibri"/>
        <family val="2"/>
        <scheme val="minor"/>
      </rPr>
      <t>Se alcanzo un avance del 94.44% de avance anual conforme a lo proyectado por el area.</t>
    </r>
  </si>
  <si>
    <t xml:space="preserve">A.1.5.1.1.7.1. Implementación del programa de Control Interno bajo el modelo COSO; así como la revision de instrumentos jurídicos y asesorias a las Dependencias y Entidades de la Administración Pública Municipal </t>
  </si>
  <si>
    <r>
      <rPr>
        <b/>
        <sz val="11"/>
        <rFont val="Arial Nova Cond"/>
        <family val="2"/>
      </rPr>
      <t>PINRyAJS:</t>
    </r>
    <r>
      <rPr>
        <sz val="11"/>
        <rFont val="Arial Nova Cond"/>
        <family val="2"/>
      </rPr>
      <t xml:space="preserve"> Porcentaje de Instrumentos normativos revisados y asesorías Juridicas  solicitadas.</t>
    </r>
  </si>
  <si>
    <r>
      <t xml:space="preserve">Justificacion Trimestral: </t>
    </r>
    <r>
      <rPr>
        <sz val="12"/>
        <color theme="1"/>
        <rFont val="Calibri"/>
        <family val="2"/>
        <scheme val="minor"/>
      </rPr>
      <t>Se alcanzó la meta programada por el area este trimestre.</t>
    </r>
    <r>
      <rPr>
        <b/>
        <sz val="12"/>
        <color theme="1"/>
        <rFont val="Calibri"/>
        <family val="2"/>
        <scheme val="minor"/>
      </rPr>
      <t xml:space="preserve">
Justificación Anual: </t>
    </r>
    <r>
      <rPr>
        <sz val="12"/>
        <color theme="1"/>
        <rFont val="Calibri"/>
        <family val="2"/>
        <scheme val="minor"/>
      </rPr>
      <t>Se alcanzo un avance del 100% de avance anual conforme a lo proyectado por el area.</t>
    </r>
  </si>
  <si>
    <r>
      <rPr>
        <b/>
        <sz val="11"/>
        <rFont val="Arial Nova Cond"/>
        <family val="2"/>
      </rPr>
      <t>PAyCCIIMC:</t>
    </r>
    <r>
      <rPr>
        <sz val="11"/>
        <rFont val="Arial Nova Cond"/>
        <family val="2"/>
      </rPr>
      <t xml:space="preserve"> Porcentaje de Asesorías y Capacitaciones de Control Interno e Implementación del modelo COSO  en las Dependencias y Entidades </t>
    </r>
  </si>
  <si>
    <r>
      <t xml:space="preserve">Justificacion Trimestral: </t>
    </r>
    <r>
      <rPr>
        <sz val="12"/>
        <color theme="1"/>
        <rFont val="Calibri"/>
        <family val="2"/>
        <scheme val="minor"/>
      </rPr>
      <t>Se alcanzo la meta programada por el area este trimestre.</t>
    </r>
    <r>
      <rPr>
        <b/>
        <sz val="12"/>
        <color theme="1"/>
        <rFont val="Calibri"/>
        <family val="2"/>
        <scheme val="minor"/>
      </rPr>
      <t xml:space="preserve">
Justificación Anual: </t>
    </r>
    <r>
      <rPr>
        <sz val="12"/>
        <color theme="1"/>
        <rFont val="Calibri"/>
        <family val="2"/>
        <scheme val="minor"/>
      </rPr>
      <t>Se alcanzo un avance del 145.00% de avance anual conforme a lo proyectado por el area.</t>
    </r>
  </si>
  <si>
    <t>A.1.5.1.1.7.2. Atención y representación jurÍdica gratuita a las personas  que así lo soliciten que figuren como presuntos responsables en un Procedimiento de Responsabilidad Administrativa, por faltas graves o no graves que se inicien dentro de la contralorÍa municipal.</t>
  </si>
  <si>
    <r>
      <rPr>
        <b/>
        <sz val="11"/>
        <color theme="1"/>
        <rFont val="Arial Nova Cond"/>
        <family val="2"/>
      </rPr>
      <t>PE:</t>
    </r>
    <r>
      <rPr>
        <sz val="11"/>
        <color theme="1"/>
        <rFont val="Arial Nova Cond"/>
        <family val="2"/>
      </rPr>
      <t xml:space="preserve"> Porcentaje de expedientes</t>
    </r>
  </si>
  <si>
    <r>
      <t xml:space="preserve">Justificacion Trimestral: </t>
    </r>
    <r>
      <rPr>
        <sz val="12"/>
        <color theme="1"/>
        <rFont val="Calibri"/>
        <family val="2"/>
        <scheme val="minor"/>
      </rPr>
      <t>Se superó la meta programada este trimestre a razón de que este indicador depende de la asistencia de los interesados que soliciten el servicio.</t>
    </r>
    <r>
      <rPr>
        <b/>
        <sz val="12"/>
        <color theme="1"/>
        <rFont val="Calibri"/>
        <family val="2"/>
        <scheme val="minor"/>
      </rPr>
      <t xml:space="preserve">
Justificación Anual: </t>
    </r>
    <r>
      <rPr>
        <sz val="12"/>
        <color theme="1"/>
        <rFont val="Calibri"/>
        <family val="2"/>
        <scheme val="minor"/>
      </rPr>
      <t>Se alcanzo un avance del 133.33% de avance anual conforme a lo proyectado por el area.</t>
    </r>
  </si>
  <si>
    <t>A.1.5.1.1.7.3. Administración eficiente de los recursos humanos, materiales,  servicios generales y  patrimonio del Municipio asignado a la Contraloría Municipal.</t>
  </si>
  <si>
    <r>
      <rPr>
        <b/>
        <sz val="11"/>
        <rFont val="Arial Nova Cond"/>
        <family val="2"/>
      </rPr>
      <t>PAAFCI:</t>
    </r>
    <r>
      <rPr>
        <sz val="11"/>
        <rFont val="Arial Nova Cond"/>
        <family val="2"/>
      </rPr>
      <t xml:space="preserve"> Porcentaje de actividades administrativas, financieras y de control interno de la Contraloría Municipal </t>
    </r>
  </si>
  <si>
    <r>
      <t xml:space="preserve">Justificacion Trimestral: </t>
    </r>
    <r>
      <rPr>
        <sz val="12"/>
        <color theme="1"/>
        <rFont val="Calibri"/>
        <family val="2"/>
        <scheme val="minor"/>
      </rPr>
      <t>Se superó la meta programada por la coordinación este trimestre.</t>
    </r>
    <r>
      <rPr>
        <b/>
        <sz val="12"/>
        <color theme="1"/>
        <rFont val="Calibri"/>
        <family val="2"/>
        <scheme val="minor"/>
      </rPr>
      <t xml:space="preserve">
Justificación Anual: </t>
    </r>
    <r>
      <rPr>
        <sz val="12"/>
        <color theme="1"/>
        <rFont val="Calibri"/>
        <family val="2"/>
        <scheme val="minor"/>
      </rPr>
      <t xml:space="preserve">Se alcanzo un avance del 101.04% de avance anual conforme a lo proyectado por el area </t>
    </r>
  </si>
  <si>
    <r>
      <rPr>
        <b/>
        <sz val="11"/>
        <rFont val="Arial Nova Cond"/>
        <family val="2"/>
      </rPr>
      <t xml:space="preserve">PAIBM: </t>
    </r>
    <r>
      <rPr>
        <sz val="11"/>
        <rFont val="Arial Nova Cond"/>
        <family val="2"/>
      </rPr>
      <t>Porcentaje de actualización de inventarios de bienes muebles</t>
    </r>
  </si>
  <si>
    <r>
      <t xml:space="preserve">Justificacion Trimestral: </t>
    </r>
    <r>
      <rPr>
        <sz val="12"/>
        <color theme="1"/>
        <rFont val="Calibri"/>
        <family val="2"/>
        <scheme val="minor"/>
      </rPr>
      <t xml:space="preserve">Se alcanzó la meta programada por la Coordinación Administrativa porque se realizo inventario extraordinario. </t>
    </r>
    <r>
      <rPr>
        <b/>
        <sz val="12"/>
        <color theme="1"/>
        <rFont val="Calibri"/>
        <family val="2"/>
        <scheme val="minor"/>
      </rPr>
      <t xml:space="preserve">
Justificación Anual:</t>
    </r>
    <r>
      <rPr>
        <sz val="12"/>
        <color theme="1"/>
        <rFont val="Calibri"/>
        <family val="2"/>
        <scheme val="minor"/>
      </rPr>
      <t xml:space="preserve"> Se alcanzo un avance del 150.00% de avance anual conforme a lo proyectado por el area </t>
    </r>
  </si>
  <si>
    <t xml:space="preserve">A.1.5.1.1.7.4. Revisión factual de la gestión y cumplimiento normativo de los Organismos Descentralizados de la Administración Pública Municipal.   </t>
  </si>
  <si>
    <r>
      <rPr>
        <b/>
        <sz val="11"/>
        <rFont val="Arial Nova Cond"/>
        <family val="2"/>
      </rPr>
      <t>PVSAOD:</t>
    </r>
    <r>
      <rPr>
        <sz val="11"/>
        <rFont val="Arial Nova Cond"/>
        <family val="2"/>
      </rPr>
      <t xml:space="preserve"> Porcentaje de Visitas de Supervisión y Asesorías a Organismos Descentralizados</t>
    </r>
  </si>
  <si>
    <r>
      <t>Justificacion Trimestral:</t>
    </r>
    <r>
      <rPr>
        <sz val="12"/>
        <color theme="1"/>
        <rFont val="Calibri"/>
        <family val="2"/>
        <scheme val="minor"/>
      </rPr>
      <t xml:space="preserve"> No se alcanzo la meta conforme a la proyección realizada por el area.</t>
    </r>
    <r>
      <rPr>
        <b/>
        <sz val="12"/>
        <color theme="1"/>
        <rFont val="Calibri"/>
        <family val="2"/>
        <scheme val="minor"/>
      </rPr>
      <t xml:space="preserve">
Justificación Anual: </t>
    </r>
    <r>
      <rPr>
        <sz val="12"/>
        <color theme="1"/>
        <rFont val="Calibri"/>
        <family val="2"/>
        <scheme val="minor"/>
      </rPr>
      <t xml:space="preserve">Se alcanzo un avance del 76.80% de avance anual conforme a lo proyectado por el area </t>
    </r>
  </si>
  <si>
    <r>
      <rPr>
        <b/>
        <sz val="11"/>
        <rFont val="Arial Nova Cond"/>
        <family val="2"/>
      </rPr>
      <t>PCNOD:</t>
    </r>
    <r>
      <rPr>
        <sz val="11"/>
        <rFont val="Arial Nova Cond"/>
        <family val="2"/>
      </rPr>
      <t xml:space="preserve"> Promedio de Cumplimiento Normativo de Organismos Descentralizados</t>
    </r>
  </si>
  <si>
    <r>
      <t>Justificacion Trimestral:</t>
    </r>
    <r>
      <rPr>
        <sz val="12"/>
        <color theme="1"/>
        <rFont val="Calibri"/>
        <family val="2"/>
        <scheme val="minor"/>
      </rPr>
      <t xml:space="preserve"> No se alcanzo la meta programada por el area.</t>
    </r>
    <r>
      <rPr>
        <b/>
        <sz val="12"/>
        <color theme="1"/>
        <rFont val="Calibri"/>
        <family val="2"/>
        <scheme val="minor"/>
      </rPr>
      <t xml:space="preserve">
Justificación Anual: </t>
    </r>
    <r>
      <rPr>
        <sz val="12"/>
        <color theme="1"/>
        <rFont val="Calibri"/>
        <family val="2"/>
        <scheme val="minor"/>
      </rPr>
      <t xml:space="preserve">Se alcanzo un avance del 81.67% de avance anual conforme a lo proyectado por el area </t>
    </r>
  </si>
  <si>
    <t>A.1.5.1.1.7.5. Sistematización de la gestión que apoye el control y seguimiento para la mejora de la eficiencia operativa de las Dependencias de la Administración Pública Municipal.</t>
  </si>
  <si>
    <r>
      <rPr>
        <b/>
        <sz val="11"/>
        <rFont val="Arial Nova Cond"/>
        <family val="2"/>
      </rPr>
      <t xml:space="preserve">PSI: </t>
    </r>
    <r>
      <rPr>
        <sz val="11"/>
        <rFont val="Arial Nova Cond"/>
        <family val="2"/>
      </rPr>
      <t xml:space="preserve">Porcentaje de Sistemas Informáticos </t>
    </r>
  </si>
  <si>
    <r>
      <t xml:space="preserve">Justificacion Trimestral: </t>
    </r>
    <r>
      <rPr>
        <sz val="12"/>
        <color theme="1"/>
        <rFont val="Calibri"/>
        <family val="2"/>
        <scheme val="minor"/>
      </rPr>
      <t>Se alcanzo la meta programada por el area con la creación de un sistema informatico que ya esta en uso.</t>
    </r>
    <r>
      <rPr>
        <b/>
        <sz val="12"/>
        <color theme="1"/>
        <rFont val="Calibri"/>
        <family val="2"/>
        <scheme val="minor"/>
      </rPr>
      <t xml:space="preserve">
Justificación Anual: </t>
    </r>
    <r>
      <rPr>
        <sz val="12"/>
        <color theme="1"/>
        <rFont val="Calibri"/>
        <family val="2"/>
        <scheme val="minor"/>
      </rPr>
      <t>Se alcanzo un avance del 100.00% de avance anual conforme a lo proyectado por el area.</t>
    </r>
  </si>
  <si>
    <t xml:space="preserve">                                                                                                                                                                                                                                                                                                                                                                                                                                                                                                                                                                                                                                                                                                                                                                                                                                                                                                                                                                                                                                                                                                                                                                                                                                                                        </t>
  </si>
  <si>
    <r>
      <t xml:space="preserve">Justificacion Trimestral: </t>
    </r>
    <r>
      <rPr>
        <sz val="12"/>
        <color theme="1"/>
        <rFont val="Calibri"/>
        <family val="2"/>
        <scheme val="minor"/>
      </rPr>
      <t>Se superó la meta progamada a nivel propósito, siento esta la suma de las diversas actividades en las que interviene la Contraloría Municipal, correspondientes a verificaciones y revisiones del cumplimiento normativo por parte de las Dependencias y Entidades de la Administración Pública Municipal, entre otras.</t>
    </r>
    <r>
      <rPr>
        <b/>
        <sz val="12"/>
        <color theme="1"/>
        <rFont val="Calibri"/>
        <family val="2"/>
        <scheme val="minor"/>
      </rPr>
      <t xml:space="preserve">
Justificación Anual: </t>
    </r>
    <r>
      <rPr>
        <sz val="12"/>
        <color theme="1"/>
        <rFont val="Calibri"/>
        <family val="2"/>
        <scheme val="minor"/>
      </rPr>
      <t>Se realizo un avance del 87.40% de la meta anual con forme a lo proyectado.</t>
    </r>
  </si>
  <si>
    <r>
      <t xml:space="preserve">Justificacion Trimestral: </t>
    </r>
    <r>
      <rPr>
        <sz val="12"/>
        <color theme="1"/>
        <rFont val="Calibri"/>
        <family val="2"/>
        <scheme val="minor"/>
      </rPr>
      <t>No 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71.21% de avance anual conforme a lo proyectado por el area.</t>
    </r>
  </si>
  <si>
    <r>
      <t xml:space="preserve">Justificacion Trimestral: </t>
    </r>
    <r>
      <rPr>
        <sz val="12"/>
        <color theme="1"/>
        <rFont val="Calibri"/>
        <family val="2"/>
        <scheme val="minor"/>
      </rPr>
      <t>No se alcanzó la meta de lo proyectado de las metas y objetivos por parte de la dirección.</t>
    </r>
    <r>
      <rPr>
        <b/>
        <sz val="12"/>
        <color theme="1"/>
        <rFont val="Calibri"/>
        <family val="2"/>
        <scheme val="minor"/>
      </rPr>
      <t xml:space="preserve">
Justificación Anual: </t>
    </r>
    <r>
      <rPr>
        <sz val="12"/>
        <color theme="1"/>
        <rFont val="Calibri"/>
        <family val="2"/>
        <scheme val="minor"/>
      </rPr>
      <t>Se alcanzo un avance del 71.01% de avance anual conforme a lo proyectado por el area.</t>
    </r>
  </si>
  <si>
    <r>
      <rPr>
        <b/>
        <sz val="12"/>
        <color theme="1"/>
        <rFont val="Calibri"/>
        <family val="2"/>
        <scheme val="minor"/>
      </rPr>
      <t xml:space="preserve">Justificacion Trimestral: </t>
    </r>
    <r>
      <rPr>
        <sz val="12"/>
        <color theme="1"/>
        <rFont val="Calibri"/>
        <family val="2"/>
        <scheme val="minor"/>
      </rPr>
      <t xml:space="preserve">Se alcanzó la meta de lo proyectado de las metas y objetivos por parte de la dirección.
</t>
    </r>
    <r>
      <rPr>
        <b/>
        <sz val="12"/>
        <color theme="1"/>
        <rFont val="Calibri"/>
        <family val="2"/>
        <scheme val="minor"/>
      </rPr>
      <t xml:space="preserve">Justificación Anual: </t>
    </r>
    <r>
      <rPr>
        <sz val="12"/>
        <color theme="1"/>
        <rFont val="Calibri"/>
        <family val="2"/>
        <scheme val="minor"/>
      </rPr>
      <t>Se alcanzo un avance del 75.00% de avance anual conforme a lo proyectado por el area.</t>
    </r>
  </si>
  <si>
    <r>
      <t xml:space="preserve">Justificacion Trimestral: </t>
    </r>
    <r>
      <rPr>
        <sz val="12"/>
        <color theme="1"/>
        <rFont val="Calibri"/>
        <family val="2"/>
        <scheme val="minor"/>
      </rPr>
      <t>Se superó la meta estimada debido a que la actividad de Cuenta Pública depende de la información proporcionada de otras dependencias.</t>
    </r>
    <r>
      <rPr>
        <b/>
        <sz val="12"/>
        <color theme="1"/>
        <rFont val="Calibri"/>
        <family val="2"/>
        <scheme val="minor"/>
      </rPr>
      <t xml:space="preserve">
Justificación Anual: </t>
    </r>
    <r>
      <rPr>
        <sz val="12"/>
        <color theme="1"/>
        <rFont val="Calibri"/>
        <family val="2"/>
        <scheme val="minor"/>
      </rPr>
      <t>Se alcanzo un avance del 112.56% de avance anual conforme a lo proyectado por el area.</t>
    </r>
  </si>
  <si>
    <r>
      <t xml:space="preserve">Justificacion Trimestral: </t>
    </r>
    <r>
      <rPr>
        <sz val="12"/>
        <color theme="1"/>
        <rFont val="Calibri"/>
        <family val="2"/>
        <scheme val="minor"/>
      </rPr>
      <t>Se superó la meta estimada debido a que la actividad depende de la información proporcionada de otras dependencias.</t>
    </r>
    <r>
      <rPr>
        <b/>
        <sz val="12"/>
        <color theme="1"/>
        <rFont val="Calibri"/>
        <family val="2"/>
        <scheme val="minor"/>
      </rPr>
      <t xml:space="preserve">
Justificación Anual: </t>
    </r>
    <r>
      <rPr>
        <sz val="12"/>
        <color theme="1"/>
        <rFont val="Calibri"/>
        <family val="2"/>
        <scheme val="minor"/>
      </rPr>
      <t>Se alcanzo un avance del 113.00% de avance anual conforme a lo proyectado por el area.</t>
    </r>
  </si>
  <si>
    <r>
      <t xml:space="preserve">Justificacion Trimestral: </t>
    </r>
    <r>
      <rPr>
        <sz val="12"/>
        <color theme="1"/>
        <rFont val="Calibri"/>
        <family val="2"/>
        <scheme val="minor"/>
      </rPr>
      <t>Se alcanzo la metra programada por el area.</t>
    </r>
    <r>
      <rPr>
        <b/>
        <sz val="12"/>
        <color theme="1"/>
        <rFont val="Calibri"/>
        <family val="2"/>
        <scheme val="minor"/>
      </rPr>
      <t xml:space="preserve">
Justificación Anual: </t>
    </r>
    <r>
      <rPr>
        <sz val="12"/>
        <color theme="1"/>
        <rFont val="Calibri"/>
        <family val="2"/>
        <scheme val="minor"/>
      </rPr>
      <t>Se alcanzo un avance del 76.92% de avance anual conforme a lo proyectado por el area.</t>
    </r>
  </si>
  <si>
    <r>
      <t xml:space="preserve">Justificacion Trimestral: </t>
    </r>
    <r>
      <rPr>
        <sz val="12"/>
        <color theme="1"/>
        <rFont val="Calibri"/>
        <family val="2"/>
        <scheme val="minor"/>
      </rPr>
      <t>No se alcanzó la meta planeada planeada por el area.</t>
    </r>
    <r>
      <rPr>
        <b/>
        <sz val="12"/>
        <color theme="1"/>
        <rFont val="Calibri"/>
        <family val="2"/>
        <scheme val="minor"/>
      </rPr>
      <t xml:space="preserve">
Justificación Anual: </t>
    </r>
    <r>
      <rPr>
        <sz val="12"/>
        <color theme="1"/>
        <rFont val="Calibri"/>
        <family val="2"/>
        <scheme val="minor"/>
      </rPr>
      <t>Se alcanzo un avance del 72.19% de avance anual conforme a lo proyectado por el area.</t>
    </r>
  </si>
  <si>
    <r>
      <rPr>
        <b/>
        <sz val="12"/>
        <color theme="1"/>
        <rFont val="Calibri"/>
        <family val="2"/>
        <scheme val="minor"/>
      </rPr>
      <t xml:space="preserve">Justificacion Trimestral: </t>
    </r>
    <r>
      <rPr>
        <sz val="12"/>
        <color theme="1"/>
        <rFont val="Calibri"/>
        <family val="2"/>
        <scheme val="minor"/>
      </rPr>
      <t xml:space="preserve">Se cumplió la meta ya que se contaron con los recursos necesarios para llevarlos a cabo.
</t>
    </r>
    <r>
      <rPr>
        <b/>
        <sz val="12"/>
        <color theme="1"/>
        <rFont val="Calibri"/>
        <family val="2"/>
        <scheme val="minor"/>
      </rPr>
      <t>Justificación Anual:</t>
    </r>
    <r>
      <rPr>
        <sz val="12"/>
        <color theme="1"/>
        <rFont val="Calibri"/>
        <family val="2"/>
        <scheme val="minor"/>
      </rPr>
      <t xml:space="preserve"> Se alcanzo un avance del 71.43% de avance anual conforme a lo proyectado por el area </t>
    </r>
  </si>
  <si>
    <r>
      <t xml:space="preserve">Justificacion Trimestral: </t>
    </r>
    <r>
      <rPr>
        <sz val="12"/>
        <color theme="1"/>
        <rFont val="Calibri"/>
        <family val="2"/>
        <scheme val="minor"/>
      </rPr>
      <t>Se superó</t>
    </r>
    <r>
      <rPr>
        <b/>
        <sz val="12"/>
        <color theme="1"/>
        <rFont val="Calibri"/>
        <family val="2"/>
        <scheme val="minor"/>
      </rPr>
      <t xml:space="preserve"> </t>
    </r>
    <r>
      <rPr>
        <sz val="12"/>
        <color theme="1"/>
        <rFont val="Calibri"/>
        <family val="2"/>
        <scheme val="minor"/>
      </rPr>
      <t>la meta conforme a lo proyectado por la dirección.</t>
    </r>
    <r>
      <rPr>
        <b/>
        <sz val="12"/>
        <color theme="1"/>
        <rFont val="Calibri"/>
        <family val="2"/>
        <scheme val="minor"/>
      </rPr>
      <t xml:space="preserve">
Justificación Anual: </t>
    </r>
    <r>
      <rPr>
        <sz val="12"/>
        <color theme="1"/>
        <rFont val="Calibri"/>
        <family val="2"/>
        <scheme val="minor"/>
      </rPr>
      <t>Se alcanzo un avance del 50.00% de avance anual conforme a lo proyectado por el area.</t>
    </r>
  </si>
  <si>
    <r>
      <t xml:space="preserve">Justificacion Trimestral: </t>
    </r>
    <r>
      <rPr>
        <sz val="12"/>
        <color theme="1"/>
        <rFont val="Calibri"/>
        <family val="2"/>
        <scheme val="minor"/>
      </rPr>
      <t>Se superó la meta de lo proyectada a razón de que  se recibieron las solicitudes proyectadas en ese rubro.</t>
    </r>
    <r>
      <rPr>
        <b/>
        <sz val="12"/>
        <color theme="1"/>
        <rFont val="Calibri"/>
        <family val="2"/>
        <scheme val="minor"/>
      </rPr>
      <t xml:space="preserve">
Justificación Anual: </t>
    </r>
    <r>
      <rPr>
        <sz val="12"/>
        <color theme="1"/>
        <rFont val="Calibri"/>
        <family val="2"/>
        <scheme val="minor"/>
      </rPr>
      <t>Se alcanzo un avance del 45.50% de avance anual conforme a lo proyectado por el area.</t>
    </r>
  </si>
  <si>
    <r>
      <t xml:space="preserve">Justificacion Trimestral: </t>
    </r>
    <r>
      <rPr>
        <sz val="12"/>
        <color theme="1"/>
        <rFont val="Calibri"/>
        <family val="2"/>
        <scheme val="minor"/>
      </rPr>
      <t>Se rebasó la meta debido a que  se realizaron diversos registros de inicio, modificación y conclusión de personal en diferentes dependencias municipales.</t>
    </r>
    <r>
      <rPr>
        <b/>
        <sz val="12"/>
        <color theme="1"/>
        <rFont val="Calibri"/>
        <family val="2"/>
        <scheme val="minor"/>
      </rPr>
      <t xml:space="preserve">
Justificación Anual: </t>
    </r>
    <r>
      <rPr>
        <sz val="12"/>
        <color theme="1"/>
        <rFont val="Calibri"/>
        <family val="2"/>
        <scheme val="minor"/>
      </rPr>
      <t>Se alcanzo un avance del 100.41% de avance anual conforme a lo proyectado por el area.</t>
    </r>
  </si>
  <si>
    <r>
      <t>Justificacion Trimestral: S</t>
    </r>
    <r>
      <rPr>
        <sz val="12"/>
        <color theme="1"/>
        <rFont val="Calibri"/>
        <family val="2"/>
        <scheme val="minor"/>
      </rPr>
      <t>e rebasó la meta debido a la migración de información al nuevo sistema de registro de personal en permiso o vacaciones en las diversas dependencias municipales.</t>
    </r>
    <r>
      <rPr>
        <b/>
        <sz val="12"/>
        <color theme="1"/>
        <rFont val="Calibri"/>
        <family val="2"/>
        <scheme val="minor"/>
      </rPr>
      <t xml:space="preserve">
Justificación Anual: </t>
    </r>
    <r>
      <rPr>
        <sz val="12"/>
        <color theme="1"/>
        <rFont val="Calibri"/>
        <family val="2"/>
        <scheme val="minor"/>
      </rPr>
      <t>Se alcanzo un avance del 55.07% de avance anual conforme a lo proyectado por el area.</t>
    </r>
  </si>
  <si>
    <r>
      <t xml:space="preserve">Justificacion Trimestral: </t>
    </r>
    <r>
      <rPr>
        <sz val="12"/>
        <color theme="1"/>
        <rFont val="Calibri"/>
        <family val="2"/>
        <scheme val="minor"/>
      </rPr>
      <t>No se alcanzó la meta debido a la falta de personal de servicio social para la instalación de modulos de encuestas.</t>
    </r>
    <r>
      <rPr>
        <b/>
        <sz val="12"/>
        <color theme="1"/>
        <rFont val="Calibri"/>
        <family val="2"/>
        <scheme val="minor"/>
      </rPr>
      <t xml:space="preserve">
Justificación Anual: </t>
    </r>
    <r>
      <rPr>
        <sz val="12"/>
        <color theme="1"/>
        <rFont val="Calibri"/>
        <family val="2"/>
        <scheme val="minor"/>
      </rPr>
      <t xml:space="preserve">Se alcanzo un avance del 25.80% de avance anual conforme a lo proyectado por el area </t>
    </r>
  </si>
  <si>
    <r>
      <t xml:space="preserve">Justificacion Trimestral: </t>
    </r>
    <r>
      <rPr>
        <sz val="12"/>
        <color theme="1"/>
        <rFont val="Calibri"/>
        <family val="2"/>
        <scheme val="minor"/>
      </rPr>
      <t>Se cumplio con la meta ya que se contaron con los recursos necesarios para llevarlos acabo.</t>
    </r>
    <r>
      <rPr>
        <b/>
        <sz val="12"/>
        <color theme="1"/>
        <rFont val="Calibri"/>
        <family val="2"/>
        <scheme val="minor"/>
      </rPr>
      <t xml:space="preserve">
Justificación Anual: </t>
    </r>
    <r>
      <rPr>
        <sz val="12"/>
        <color theme="1"/>
        <rFont val="Calibri"/>
        <family val="2"/>
        <scheme val="minor"/>
      </rPr>
      <t>Se alcanzo un avance del 50.00% de avance anual conforme a lo proyectado por el area.</t>
    </r>
  </si>
  <si>
    <r>
      <t xml:space="preserve">Justificacion Trimestral: </t>
    </r>
    <r>
      <rPr>
        <sz val="12"/>
        <color theme="1"/>
        <rFont val="Calibri"/>
        <family val="2"/>
        <scheme val="minor"/>
      </rPr>
      <t>Se superó  la meta debido a que se realizaron obras públicas que no se pudieron realizar en los periodos anteriores por distintos motivos.</t>
    </r>
    <r>
      <rPr>
        <b/>
        <sz val="12"/>
        <color theme="1"/>
        <rFont val="Calibri"/>
        <family val="2"/>
        <scheme val="minor"/>
      </rPr>
      <t xml:space="preserve">
Justificación Anual: </t>
    </r>
    <r>
      <rPr>
        <sz val="12"/>
        <color theme="1"/>
        <rFont val="Calibri"/>
        <family val="2"/>
        <scheme val="minor"/>
      </rPr>
      <t>Se alcanzo un avance del 42.86% de avance anual conforme a lo proyectado por el area.</t>
    </r>
  </si>
  <si>
    <r>
      <t xml:space="preserve">Justificacion Trimestral: </t>
    </r>
    <r>
      <rPr>
        <sz val="12"/>
        <color theme="1"/>
        <rFont val="Calibri"/>
        <family val="2"/>
        <scheme val="minor"/>
      </rPr>
      <t xml:space="preserve">No se alcanzó la meta a razón de que no se concluyeron las suficientes indagatorias correspondientes.
</t>
    </r>
    <r>
      <rPr>
        <b/>
        <sz val="12"/>
        <color theme="1"/>
        <rFont val="Calibri"/>
        <family val="2"/>
        <scheme val="minor"/>
      </rPr>
      <t xml:space="preserve">
Justificación Anual: </t>
    </r>
    <r>
      <rPr>
        <sz val="12"/>
        <color theme="1"/>
        <rFont val="Calibri"/>
        <family val="2"/>
        <scheme val="minor"/>
      </rPr>
      <t xml:space="preserve">Se alcanzo un avance del 25.00% de avance anual conforme a lo proyectado por el area </t>
    </r>
  </si>
  <si>
    <r>
      <t xml:space="preserve">Justificacion Trimestral: </t>
    </r>
    <r>
      <rPr>
        <sz val="12"/>
        <color theme="1"/>
        <rFont val="Calibri"/>
        <family val="2"/>
        <scheme val="minor"/>
      </rPr>
      <t>Se rebasó la meta trimestral ya que se allego de la documental necesaria para el cierre de expedientes.</t>
    </r>
    <r>
      <rPr>
        <b/>
        <sz val="12"/>
        <color theme="1"/>
        <rFont val="Calibri"/>
        <family val="2"/>
        <scheme val="minor"/>
      </rPr>
      <t xml:space="preserve">
Justificación Anual: </t>
    </r>
    <r>
      <rPr>
        <sz val="12"/>
        <color theme="1"/>
        <rFont val="Calibri"/>
        <family val="2"/>
        <scheme val="minor"/>
      </rPr>
      <t>Se alcanzo un avance del 109.47% de avance anual conforme a lo proyectado por el area.</t>
    </r>
  </si>
  <si>
    <r>
      <t xml:space="preserve">Justificacion Trimestral: </t>
    </r>
    <r>
      <rPr>
        <sz val="12"/>
        <color theme="1"/>
        <rFont val="Calibri"/>
        <family val="2"/>
        <scheme val="minor"/>
      </rPr>
      <t>Se superó la meta programada debido a que los ciudadanos asistieron a presentar quejas y denuncias correspondientes.</t>
    </r>
    <r>
      <rPr>
        <b/>
        <sz val="12"/>
        <color theme="1"/>
        <rFont val="Calibri"/>
        <family val="2"/>
        <scheme val="minor"/>
      </rPr>
      <t xml:space="preserve">
Justificación Anual: </t>
    </r>
    <r>
      <rPr>
        <sz val="12"/>
        <color theme="1"/>
        <rFont val="Calibri"/>
        <family val="2"/>
        <scheme val="minor"/>
      </rPr>
      <t>Se alcanzo un avance del 53.00% de avance anual conforme a lo proyectado por el area.</t>
    </r>
  </si>
  <si>
    <r>
      <t xml:space="preserve">Justificacion Trimestral: </t>
    </r>
    <r>
      <rPr>
        <sz val="12"/>
        <color theme="1"/>
        <rFont val="Calibri"/>
        <family val="2"/>
        <scheme val="minor"/>
      </rPr>
      <t>No se superó la meta debido a que las personas que asisten a esta contaloría es variable y no depende de la dirección.</t>
    </r>
    <r>
      <rPr>
        <b/>
        <sz val="12"/>
        <color theme="1"/>
        <rFont val="Calibri"/>
        <family val="2"/>
        <scheme val="minor"/>
      </rPr>
      <t xml:space="preserve">
Justificación Anual: </t>
    </r>
    <r>
      <rPr>
        <sz val="12"/>
        <color theme="1"/>
        <rFont val="Calibri"/>
        <family val="2"/>
        <scheme val="minor"/>
      </rPr>
      <t xml:space="preserve">Se alcanzo un avance del 52.33% de avance anual conforme a lo proyectado por el area </t>
    </r>
  </si>
  <si>
    <r>
      <t xml:space="preserve">Justificacion Trimestral: </t>
    </r>
    <r>
      <rPr>
        <sz val="12"/>
        <color theme="1"/>
        <rFont val="Calibri"/>
        <family val="2"/>
        <scheme val="minor"/>
      </rPr>
      <t>No se superó la meta programada por el area para este trimestre.</t>
    </r>
    <r>
      <rPr>
        <b/>
        <sz val="12"/>
        <color theme="1"/>
        <rFont val="Calibri"/>
        <family val="2"/>
        <scheme val="minor"/>
      </rPr>
      <t xml:space="preserve">
Justificación Anual:</t>
    </r>
    <r>
      <rPr>
        <sz val="12"/>
        <color theme="1"/>
        <rFont val="Calibri"/>
        <family val="2"/>
        <scheme val="minor"/>
      </rPr>
      <t xml:space="preserve"> Se alcanzo un avance del 64.15% de avance anual conforme a lo proyectado por el area </t>
    </r>
  </si>
  <si>
    <r>
      <t xml:space="preserve">Justificacion Trimestral: </t>
    </r>
    <r>
      <rPr>
        <sz val="12"/>
        <color theme="1"/>
        <rFont val="Calibri"/>
        <family val="2"/>
        <scheme val="minor"/>
      </rPr>
      <t>Se supero la meta debido a que fue posible notificar a las personas sujetas al proceso.</t>
    </r>
    <r>
      <rPr>
        <b/>
        <sz val="12"/>
        <color theme="1"/>
        <rFont val="Calibri"/>
        <family val="2"/>
        <scheme val="minor"/>
      </rPr>
      <t xml:space="preserve">
Justificación Anual: </t>
    </r>
    <r>
      <rPr>
        <sz val="12"/>
        <color theme="1"/>
        <rFont val="Calibri"/>
        <family val="2"/>
        <scheme val="minor"/>
      </rPr>
      <t xml:space="preserve">Se alcanzo un avance del 84.15% de avance anual conforme a lo proyectado por el area </t>
    </r>
  </si>
  <si>
    <r>
      <rPr>
        <b/>
        <sz val="12"/>
        <color theme="1"/>
        <rFont val="Calibri"/>
        <family val="2"/>
        <scheme val="minor"/>
      </rPr>
      <t xml:space="preserve">Justificacion Trimestral: </t>
    </r>
    <r>
      <rPr>
        <sz val="12"/>
        <color theme="1"/>
        <rFont val="Calibri"/>
        <family val="2"/>
        <scheme val="minor"/>
      </rPr>
      <t xml:space="preserve">Se superó la meta en la actividad, esta actividad depende de las resoluciones del Tribunal de Justicia Administrativa de Quintana Roo .
</t>
    </r>
    <r>
      <rPr>
        <b/>
        <sz val="12"/>
        <color theme="1"/>
        <rFont val="Calibri"/>
        <family val="2"/>
        <scheme val="minor"/>
      </rPr>
      <t xml:space="preserve">Justificación Anual: </t>
    </r>
    <r>
      <rPr>
        <sz val="12"/>
        <color theme="1"/>
        <rFont val="Calibri"/>
        <family val="2"/>
        <scheme val="minor"/>
      </rPr>
      <t>Se alcanzo un avance del 93.33% de avance anual conforme a lo proyectado por el area.</t>
    </r>
  </si>
  <si>
    <r>
      <t xml:space="preserve">Justificacion Trimestral: </t>
    </r>
    <r>
      <rPr>
        <sz val="12"/>
        <color theme="1"/>
        <rFont val="Calibri"/>
        <family val="2"/>
        <scheme val="minor"/>
      </rPr>
      <t xml:space="preserve">Se superó la meta debido a las resoluciones de intancias del proceso.
</t>
    </r>
    <r>
      <rPr>
        <b/>
        <sz val="12"/>
        <color theme="1"/>
        <rFont val="Calibri"/>
        <family val="2"/>
        <scheme val="minor"/>
      </rPr>
      <t xml:space="preserve">
Justificación Anual: </t>
    </r>
    <r>
      <rPr>
        <sz val="12"/>
        <color theme="1"/>
        <rFont val="Calibri"/>
        <family val="2"/>
        <scheme val="minor"/>
      </rPr>
      <t xml:space="preserve">Se alcanzo un avance del 71.74% de avance anual conforme a lo proyectado por el area </t>
    </r>
  </si>
  <si>
    <r>
      <rPr>
        <b/>
        <sz val="12"/>
        <color theme="1"/>
        <rFont val="Calibri"/>
        <family val="2"/>
        <scheme val="minor"/>
      </rPr>
      <t xml:space="preserve">Justificacion Trimestral: </t>
    </r>
    <r>
      <rPr>
        <sz val="12"/>
        <color theme="1"/>
        <rFont val="Calibri"/>
        <family val="2"/>
        <scheme val="minor"/>
      </rPr>
      <t xml:space="preserve"> No alcanzó la meta programada debido a que no fueron solicitadas las contancias como se tenia proyectado.
</t>
    </r>
    <r>
      <rPr>
        <b/>
        <sz val="12"/>
        <color theme="1"/>
        <rFont val="Calibri"/>
        <family val="2"/>
        <scheme val="minor"/>
      </rPr>
      <t>Justificación Anual:</t>
    </r>
    <r>
      <rPr>
        <sz val="12"/>
        <color theme="1"/>
        <rFont val="Calibri"/>
        <family val="2"/>
        <scheme val="minor"/>
      </rPr>
      <t xml:space="preserve"> Se alcanzo un avance del 105.15% de avance anual conforme a lo proyectado por el area </t>
    </r>
  </si>
  <si>
    <r>
      <t xml:space="preserve">Justificacion Trimestral: </t>
    </r>
    <r>
      <rPr>
        <sz val="12"/>
        <color theme="1"/>
        <rFont val="Calibri"/>
        <family val="2"/>
        <scheme val="minor"/>
      </rPr>
      <t>No se superó la meta programada a nivel componente ya que este depende del desempeño de las contralorias internas</t>
    </r>
    <r>
      <rPr>
        <b/>
        <sz val="12"/>
        <color theme="1"/>
        <rFont val="Calibri"/>
        <family val="2"/>
        <scheme val="minor"/>
      </rPr>
      <t xml:space="preserve">
Justificación Anual:</t>
    </r>
    <r>
      <rPr>
        <sz val="12"/>
        <color theme="1"/>
        <rFont val="Calibri"/>
        <family val="2"/>
        <scheme val="minor"/>
      </rPr>
      <t xml:space="preserve"> Se alcanzo un avance del  95.69% de avance anual conforme a lo proyectado por el area.</t>
    </r>
  </si>
  <si>
    <r>
      <t xml:space="preserve">Justificacion Trimestral: </t>
    </r>
    <r>
      <rPr>
        <sz val="12"/>
        <color theme="1"/>
        <rFont val="Calibri"/>
        <family val="2"/>
        <scheme val="minor"/>
      </rPr>
      <t>No se alcanzó la meta programada, esta actividad depende de la realización de diversas verificaciones realizadas con motivo de implementación de lineamientos que normaron los diferentes procedimientos en las areas de Sistema DIF Municipal.</t>
    </r>
    <r>
      <rPr>
        <b/>
        <sz val="12"/>
        <color theme="1"/>
        <rFont val="Calibri"/>
        <family val="2"/>
        <scheme val="minor"/>
      </rPr>
      <t xml:space="preserve">
Justificación Anual: </t>
    </r>
    <r>
      <rPr>
        <sz val="12"/>
        <color theme="1"/>
        <rFont val="Calibri"/>
        <family val="2"/>
        <scheme val="minor"/>
      </rPr>
      <t>Se alcanzo un avance del 115.07% de avance anual a razón de diversas verificaciones realizadas.</t>
    </r>
  </si>
  <si>
    <r>
      <t>Justificacion Trimestral:</t>
    </r>
    <r>
      <rPr>
        <sz val="12"/>
        <color theme="1"/>
        <rFont val="Calibri"/>
        <family val="2"/>
        <scheme val="minor"/>
      </rPr>
      <t xml:space="preserve"> Derivado a las modificaciones realizadas en el plan de trabajo interno y falta de personal para abarcar lo programado, esta Contraloría Interna de la Secretaría Municipal de Obras Públicas y Servicios, no alcanzó la meta programada.</t>
    </r>
    <r>
      <rPr>
        <b/>
        <sz val="12"/>
        <color theme="1"/>
        <rFont val="Calibri"/>
        <family val="2"/>
        <scheme val="minor"/>
      </rPr>
      <t xml:space="preserve">
Justificación Anual: </t>
    </r>
    <r>
      <rPr>
        <sz val="12"/>
        <color theme="1"/>
        <rFont val="Calibri"/>
        <family val="2"/>
        <scheme val="minor"/>
      </rPr>
      <t xml:space="preserve">Se alcanzo un avance del 65.22% de avance anual conforme a lo proyectado por el area </t>
    </r>
  </si>
  <si>
    <r>
      <t>Justificacion Trimestral:</t>
    </r>
    <r>
      <rPr>
        <sz val="12"/>
        <color theme="1"/>
        <rFont val="Calibri"/>
        <family val="2"/>
        <scheme val="minor"/>
      </rPr>
      <t xml:space="preserve"> Se no se alcanzo la meta programada, esta actividad depende del reseteo de contraseñas de la plataforma de evolución patrimonial y asesorías para la declaración patrimonial.</t>
    </r>
    <r>
      <rPr>
        <b/>
        <sz val="12"/>
        <color theme="1"/>
        <rFont val="Calibri"/>
        <family val="2"/>
        <scheme val="minor"/>
      </rPr>
      <t xml:space="preserve">
Justificación Anual: </t>
    </r>
    <r>
      <rPr>
        <sz val="12"/>
        <color theme="1"/>
        <rFont val="Calibri"/>
        <family val="2"/>
        <scheme val="minor"/>
      </rPr>
      <t>Se alcanzo un avance del 92.52% de avance anual conforme a lo proyectado por el area.</t>
    </r>
  </si>
  <si>
    <r>
      <t xml:space="preserve">Justificacion Trimestral: </t>
    </r>
    <r>
      <rPr>
        <sz val="12"/>
        <color theme="1"/>
        <rFont val="Calibri"/>
        <family val="2"/>
        <scheme val="minor"/>
      </rPr>
      <t>No se superó la meta programada a nivel componente, este componente depende de varias unidades administrativas.</t>
    </r>
    <r>
      <rPr>
        <b/>
        <sz val="12"/>
        <color theme="1"/>
        <rFont val="Calibri"/>
        <family val="2"/>
        <scheme val="minor"/>
      </rPr>
      <t xml:space="preserve">
Justificación Anual: </t>
    </r>
    <r>
      <rPr>
        <sz val="12"/>
        <color theme="1"/>
        <rFont val="Calibri"/>
        <family val="2"/>
        <scheme val="minor"/>
      </rPr>
      <t>Se alcanzo un avance del 72.31% de avance anual conforme a lo proyectado por el area.</t>
    </r>
  </si>
  <si>
    <r>
      <t xml:space="preserve">Justificacion Trimestral: </t>
    </r>
    <r>
      <rPr>
        <sz val="12"/>
        <color theme="1"/>
        <rFont val="Calibri"/>
        <family val="2"/>
        <scheme val="minor"/>
      </rPr>
      <t>No se alcanzó la meta programada por el area este trimestre.</t>
    </r>
    <r>
      <rPr>
        <b/>
        <sz val="12"/>
        <color theme="1"/>
        <rFont val="Calibri"/>
        <family val="2"/>
        <scheme val="minor"/>
      </rPr>
      <t xml:space="preserve">
Justificación Anual: </t>
    </r>
    <r>
      <rPr>
        <sz val="12"/>
        <color theme="1"/>
        <rFont val="Calibri"/>
        <family val="2"/>
        <scheme val="minor"/>
      </rPr>
      <t>Se alcanzo un avance del 75.00% de avance anual conforme a lo proyectado por el area.</t>
    </r>
  </si>
  <si>
    <r>
      <t xml:space="preserve">Justificacion Trimestral: </t>
    </r>
    <r>
      <rPr>
        <sz val="12"/>
        <color theme="1"/>
        <rFont val="Calibri"/>
        <family val="2"/>
        <scheme val="minor"/>
      </rPr>
      <t>Se alcanzo la meta programada por el area este trimestre.</t>
    </r>
    <r>
      <rPr>
        <b/>
        <sz val="12"/>
        <color theme="1"/>
        <rFont val="Calibri"/>
        <family val="2"/>
        <scheme val="minor"/>
      </rPr>
      <t xml:space="preserve">
Justificación Anual: </t>
    </r>
    <r>
      <rPr>
        <sz val="12"/>
        <color theme="1"/>
        <rFont val="Calibri"/>
        <family val="2"/>
        <scheme val="minor"/>
      </rPr>
      <t>Se alcanzo un avance del 120.00% de avance anual conforme a lo proyectado por el area.</t>
    </r>
  </si>
  <si>
    <r>
      <t xml:space="preserve">Justificacion Trimestral: </t>
    </r>
    <r>
      <rPr>
        <sz val="12"/>
        <color theme="1"/>
        <rFont val="Calibri"/>
        <family val="2"/>
        <scheme val="minor"/>
      </rPr>
      <t>Se superó la meta programada este trimestre a razón de que este indicador depende de la asistencia de los interesados que soliciten el servicio.</t>
    </r>
    <r>
      <rPr>
        <b/>
        <sz val="12"/>
        <color theme="1"/>
        <rFont val="Calibri"/>
        <family val="2"/>
        <scheme val="minor"/>
      </rPr>
      <t xml:space="preserve">
Justificación Anual: </t>
    </r>
    <r>
      <rPr>
        <sz val="12"/>
        <color theme="1"/>
        <rFont val="Calibri"/>
        <family val="2"/>
        <scheme val="minor"/>
      </rPr>
      <t>Se alcanzo un avance del 83.33% de avance anual conforme a lo proyectado por el area.</t>
    </r>
  </si>
  <si>
    <r>
      <t xml:space="preserve">Justificacion Trimestral: </t>
    </r>
    <r>
      <rPr>
        <sz val="12"/>
        <color theme="1"/>
        <rFont val="Calibri"/>
        <family val="2"/>
        <scheme val="minor"/>
      </rPr>
      <t>Se superó la meta programada por la coordinación este trimestre.</t>
    </r>
    <r>
      <rPr>
        <b/>
        <sz val="12"/>
        <color theme="1"/>
        <rFont val="Calibri"/>
        <family val="2"/>
        <scheme val="minor"/>
      </rPr>
      <t xml:space="preserve">
Justificación Anual: </t>
    </r>
    <r>
      <rPr>
        <sz val="12"/>
        <color theme="1"/>
        <rFont val="Calibri"/>
        <family val="2"/>
        <scheme val="minor"/>
      </rPr>
      <t xml:space="preserve">Se alcanzo un avance del 76.97% de avance anual conforme a lo proyectado por el area </t>
    </r>
  </si>
  <si>
    <r>
      <t xml:space="preserve">Justificacion Trimestral: </t>
    </r>
    <r>
      <rPr>
        <sz val="12"/>
        <color theme="1"/>
        <rFont val="Calibri"/>
        <family val="2"/>
        <scheme val="minor"/>
      </rPr>
      <t xml:space="preserve">Se alcanzó la meta programada por la Coordinación Administrativa. </t>
    </r>
    <r>
      <rPr>
        <b/>
        <sz val="12"/>
        <color theme="1"/>
        <rFont val="Calibri"/>
        <family val="2"/>
        <scheme val="minor"/>
      </rPr>
      <t xml:space="preserve">
Justificación Anual:</t>
    </r>
    <r>
      <rPr>
        <sz val="12"/>
        <color theme="1"/>
        <rFont val="Calibri"/>
        <family val="2"/>
        <scheme val="minor"/>
      </rPr>
      <t xml:space="preserve"> Se alcanzo un avance del 100.00% de avance anual conforme a lo proyectado por el area </t>
    </r>
  </si>
  <si>
    <r>
      <t>Justificacion Trimestral:</t>
    </r>
    <r>
      <rPr>
        <sz val="12"/>
        <color theme="1"/>
        <rFont val="Calibri"/>
        <family val="2"/>
        <scheme val="minor"/>
      </rPr>
      <t xml:space="preserve"> No se alcanzo la meta conforme a la proyección realizada por el area.</t>
    </r>
    <r>
      <rPr>
        <b/>
        <sz val="12"/>
        <color theme="1"/>
        <rFont val="Calibri"/>
        <family val="2"/>
        <scheme val="minor"/>
      </rPr>
      <t xml:space="preserve">
Justificación Anual: </t>
    </r>
    <r>
      <rPr>
        <sz val="12"/>
        <color theme="1"/>
        <rFont val="Calibri"/>
        <family val="2"/>
        <scheme val="minor"/>
      </rPr>
      <t xml:space="preserve">Se alcanzo un avance del 59.46% de avance anual conforme a lo proyectado por el area </t>
    </r>
  </si>
  <si>
    <r>
      <t>Justificacion Trimestral:</t>
    </r>
    <r>
      <rPr>
        <sz val="12"/>
        <color theme="1"/>
        <rFont val="Calibri"/>
        <family val="2"/>
        <scheme val="minor"/>
      </rPr>
      <t xml:space="preserve"> No se alcanzo la meta programada por el area.</t>
    </r>
    <r>
      <rPr>
        <b/>
        <sz val="12"/>
        <color theme="1"/>
        <rFont val="Calibri"/>
        <family val="2"/>
        <scheme val="minor"/>
      </rPr>
      <t xml:space="preserve">
Justificación Anual: </t>
    </r>
    <r>
      <rPr>
        <sz val="12"/>
        <color theme="1"/>
        <rFont val="Calibri"/>
        <family val="2"/>
        <scheme val="minor"/>
      </rPr>
      <t xml:space="preserve">Se alcanzo un avance del 64.44% de avance anual conforme a lo proyectado por el area </t>
    </r>
  </si>
  <si>
    <r>
      <t xml:space="preserve">Justificacion Trimestral: </t>
    </r>
    <r>
      <rPr>
        <sz val="12"/>
        <color theme="1"/>
        <rFont val="Calibri"/>
        <family val="2"/>
        <scheme val="minor"/>
      </rPr>
      <t>Se alcanzo la meta programada por el area con la creación de un sistema informatico que ya esta en uso.</t>
    </r>
    <r>
      <rPr>
        <b/>
        <sz val="12"/>
        <color theme="1"/>
        <rFont val="Calibri"/>
        <family val="2"/>
        <scheme val="minor"/>
      </rPr>
      <t xml:space="preserve">
Justificación Anual: </t>
    </r>
    <r>
      <rPr>
        <sz val="12"/>
        <color theme="1"/>
        <rFont val="Calibri"/>
        <family val="2"/>
        <scheme val="minor"/>
      </rPr>
      <t>Se alcanzo un avance del 75.00% de avance anual conforme a lo proyectado por el area.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</si>
</sst>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Calibri"/>
      <family val="2"/>
      <scheme val="minor"/>
    </font>
    <font>
      <b/>
      <sz val="14"/>
      <color theme="1"/>
      <name val="Arial"/>
      <family val="2"/>
    </font>
    <font>
      <b/>
      <sz val="12"/>
      <color theme="1"/>
      <name val="Calibri"/>
      <family val="2"/>
      <scheme val="minor"/>
    </font>
    <font>
      <b/>
      <sz val="12"/>
      <color theme="1"/>
      <name val="Arial"/>
      <family val="2"/>
    </font>
    <font>
      <sz val="11"/>
      <color theme="1"/>
      <name val="Arial"/>
      <family val="2"/>
    </font>
    <font>
      <b/>
      <sz val="11"/>
      <name val="Arial"/>
      <family val="2"/>
    </font>
    <font>
      <sz val="11"/>
      <name val="Arial"/>
      <family val="2"/>
    </font>
    <font>
      <b/>
      <sz val="11"/>
      <color theme="1"/>
      <name val="Arial"/>
      <family val="2"/>
    </font>
    <font>
      <b/>
      <sz val="11"/>
      <name val="Arial Nova Cond"/>
      <family val="2"/>
    </font>
    <font>
      <sz val="11"/>
      <name val="Arial Nova Cond"/>
      <family val="2"/>
    </font>
    <font>
      <sz val="12"/>
      <name val="Calibri"/>
      <family val="2"/>
      <scheme val="minor"/>
    </font>
    <font>
      <sz val="11"/>
      <color theme="1"/>
      <name val="Arial Nova Cond"/>
      <family val="2"/>
    </font>
    <font>
      <b/>
      <sz val="11"/>
      <color theme="1"/>
      <name val="Arial Nova Cond"/>
      <family val="2"/>
    </font>
    <font>
      <sz val="18"/>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rgb="FF000000"/>
      </patternFill>
    </fill>
    <fill>
      <patternFill patternType="solid">
        <fgColor rgb="FFFFFF00"/>
        <bgColor indexed="64"/>
      </patternFill>
    </fill>
  </fills>
  <borders count="7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medium">
        <color auto="1"/>
      </left>
      <right style="dashed">
        <color theme="1"/>
      </right>
      <top style="hair">
        <color auto="1"/>
      </top>
      <bottom style="hair">
        <color auto="1"/>
      </bottom>
      <diagonal/>
    </border>
    <border>
      <left style="dashed">
        <color theme="1"/>
      </left>
      <right style="hair">
        <color auto="1"/>
      </right>
      <top style="dotted">
        <color indexed="64"/>
      </top>
      <bottom/>
      <diagonal/>
    </border>
    <border>
      <left style="dashed">
        <color theme="1"/>
      </left>
      <right style="hair">
        <color auto="1"/>
      </right>
      <top/>
      <bottom style="hair">
        <color auto="1"/>
      </bottom>
      <diagonal/>
    </border>
    <border>
      <left style="dashed">
        <color theme="1"/>
      </left>
      <right style="hair">
        <color auto="1"/>
      </right>
      <top style="hair">
        <color auto="1"/>
      </top>
      <bottom/>
      <diagonal/>
    </border>
    <border>
      <left style="medium">
        <color auto="1"/>
      </left>
      <right style="dotted">
        <color indexed="64"/>
      </right>
      <top style="hair">
        <color auto="1"/>
      </top>
      <bottom/>
      <diagonal/>
    </border>
    <border>
      <left style="dotted">
        <color indexed="64"/>
      </left>
      <right style="hair">
        <color auto="1"/>
      </right>
      <top style="hair">
        <color auto="1"/>
      </top>
      <bottom/>
      <diagonal/>
    </border>
    <border>
      <left style="medium">
        <color auto="1"/>
      </left>
      <right style="dotted">
        <color indexed="64"/>
      </right>
      <top/>
      <bottom style="hair">
        <color auto="1"/>
      </bottom>
      <diagonal/>
    </border>
    <border>
      <left style="dotted">
        <color indexed="64"/>
      </left>
      <right style="hair">
        <color auto="1"/>
      </right>
      <top/>
      <bottom style="hair">
        <color auto="1"/>
      </bottom>
      <diagonal/>
    </border>
    <border>
      <left style="medium">
        <color auto="1"/>
      </left>
      <right style="dashed">
        <color theme="1"/>
      </right>
      <top style="hair">
        <color auto="1"/>
      </top>
      <bottom/>
      <diagonal/>
    </border>
    <border>
      <left style="hair">
        <color indexed="64"/>
      </left>
      <right style="hair">
        <color indexed="64"/>
      </right>
      <top style="dotted">
        <color indexed="64"/>
      </top>
      <bottom/>
      <diagonal/>
    </border>
    <border>
      <left style="medium">
        <color auto="1"/>
      </left>
      <right style="dashed">
        <color theme="1"/>
      </right>
      <top/>
      <bottom/>
      <diagonal/>
    </border>
    <border>
      <left style="medium">
        <color auto="1"/>
      </left>
      <right style="dashed">
        <color theme="1"/>
      </right>
      <top/>
      <bottom style="hair">
        <color auto="1"/>
      </bottom>
      <diagonal/>
    </border>
    <border>
      <left style="dotted">
        <color indexed="64"/>
      </left>
      <right style="hair">
        <color auto="1"/>
      </right>
      <top style="hair">
        <color auto="1"/>
      </top>
      <bottom style="hair">
        <color auto="1"/>
      </bottom>
      <diagonal/>
    </border>
    <border>
      <left style="dashed">
        <color theme="1"/>
      </left>
      <right style="hair">
        <color auto="1"/>
      </right>
      <top style="hair">
        <color auto="1"/>
      </top>
      <bottom style="hair">
        <color auto="1"/>
      </bottom>
      <diagonal/>
    </border>
    <border>
      <left style="medium">
        <color auto="1"/>
      </left>
      <right style="dotted">
        <color indexed="64"/>
      </right>
      <top style="hair">
        <color auto="1"/>
      </top>
      <bottom style="hair">
        <color auto="1"/>
      </bottom>
      <diagonal/>
    </border>
    <border>
      <left style="medium">
        <color auto="1"/>
      </left>
      <right style="dashed">
        <color indexed="64"/>
      </right>
      <top style="hair">
        <color auto="1"/>
      </top>
      <bottom style="hair">
        <color auto="1"/>
      </bottom>
      <diagonal/>
    </border>
    <border>
      <left/>
      <right style="hair">
        <color indexed="64"/>
      </right>
      <top style="hair">
        <color indexed="64"/>
      </top>
      <bottom style="hair">
        <color indexed="64"/>
      </bottom>
      <diagonal/>
    </border>
    <border>
      <left style="dashed">
        <color theme="1"/>
      </left>
      <right style="hair">
        <color auto="1"/>
      </right>
      <top style="dotted">
        <color auto="1"/>
      </top>
      <bottom style="hair">
        <color auto="1"/>
      </bottom>
      <diagonal/>
    </border>
    <border>
      <left style="medium">
        <color auto="1"/>
      </left>
      <right style="dashed">
        <color theme="1"/>
      </right>
      <top style="hair">
        <color auto="1"/>
      </top>
      <bottom style="medium">
        <color auto="1"/>
      </bottom>
      <diagonal/>
    </border>
    <border>
      <left style="dashed">
        <color theme="1"/>
      </left>
      <right style="hair">
        <color auto="1"/>
      </right>
      <top style="hair">
        <color auto="1"/>
      </top>
      <bottom style="medium">
        <color auto="1"/>
      </bottom>
      <diagonal/>
    </border>
    <border>
      <left style="hair">
        <color indexed="64"/>
      </left>
      <right style="dotted">
        <color indexed="64"/>
      </right>
      <top style="dotted">
        <color indexed="64"/>
      </top>
      <bottom style="dotted">
        <color indexed="64"/>
      </bottom>
      <diagonal/>
    </border>
    <border>
      <left style="hair">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hair">
        <color indexed="64"/>
      </left>
      <right style="hair">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hair">
        <color auto="1"/>
      </bottom>
      <diagonal/>
    </border>
    <border>
      <left style="medium">
        <color auto="1"/>
      </left>
      <right style="dotted">
        <color indexed="64"/>
      </right>
      <top/>
      <bottom/>
      <diagonal/>
    </border>
    <border>
      <left style="dashed">
        <color indexed="64"/>
      </left>
      <right style="hair">
        <color indexed="64"/>
      </right>
      <top style="hair">
        <color indexed="64"/>
      </top>
      <bottom/>
      <diagonal/>
    </border>
    <border>
      <left style="dashed">
        <color indexed="64"/>
      </left>
      <right style="hair">
        <color indexed="64"/>
      </right>
      <top/>
      <bottom style="hair">
        <color indexed="64"/>
      </bottom>
      <diagonal/>
    </border>
    <border>
      <left style="medium">
        <color auto="1"/>
      </left>
      <right style="dashed">
        <color indexed="64"/>
      </right>
      <top style="hair">
        <color auto="1"/>
      </top>
      <bottom/>
      <diagonal/>
    </border>
    <border>
      <left style="medium">
        <color auto="1"/>
      </left>
      <right style="dashed">
        <color indexed="64"/>
      </right>
      <top/>
      <bottom style="hair">
        <color auto="1"/>
      </bottom>
      <diagonal/>
    </border>
    <border>
      <left style="dashed">
        <color theme="1"/>
      </left>
      <right style="hair">
        <color auto="1"/>
      </right>
      <top/>
      <bottom style="dotted">
        <color auto="1"/>
      </bottom>
      <diagonal/>
    </border>
    <border>
      <left style="dashed">
        <color theme="1"/>
      </left>
      <right style="hair">
        <color auto="1"/>
      </right>
      <top/>
      <bottom style="medium">
        <color auto="1"/>
      </bottom>
      <diagonal/>
    </border>
    <border>
      <left style="medium">
        <color auto="1"/>
      </left>
      <right style="dashed">
        <color theme="1"/>
      </right>
      <top/>
      <bottom style="medium">
        <color auto="1"/>
      </bottom>
      <diagonal/>
    </border>
  </borders>
  <cellStyleXfs count="1">
    <xf numFmtId="0" fontId="0" fillId="0" borderId="0"/>
  </cellStyleXfs>
  <cellXfs count="217">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0" fontId="1" fillId="0" borderId="11" xfId="0" applyFont="1"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10" fontId="13" fillId="3" borderId="27" xfId="0" applyNumberFormat="1" applyFont="1" applyFill="1" applyBorder="1" applyAlignment="1">
      <alignment horizontal="center" vertical="center"/>
    </xf>
    <xf numFmtId="10" fontId="13" fillId="3" borderId="21"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xf>
    <xf numFmtId="1" fontId="13" fillId="4" borderId="24" xfId="0" applyNumberFormat="1" applyFont="1" applyFill="1" applyBorder="1" applyAlignment="1">
      <alignment horizontal="center" vertical="center"/>
    </xf>
    <xf numFmtId="1" fontId="13" fillId="3" borderId="12" xfId="0" applyNumberFormat="1" applyFont="1" applyFill="1" applyBorder="1" applyAlignment="1">
      <alignment horizontal="center" vertical="center" wrapText="1"/>
    </xf>
    <xf numFmtId="1" fontId="13" fillId="3" borderId="12" xfId="0" applyNumberFormat="1" applyFont="1" applyFill="1" applyBorder="1" applyAlignment="1">
      <alignment horizontal="center" vertical="center"/>
    </xf>
    <xf numFmtId="1" fontId="13" fillId="4" borderId="12" xfId="0" applyNumberFormat="1" applyFont="1" applyFill="1" applyBorder="1" applyAlignment="1">
      <alignment horizontal="center" vertical="center" wrapText="1"/>
    </xf>
    <xf numFmtId="1" fontId="13" fillId="3" borderId="13" xfId="0" applyNumberFormat="1" applyFont="1" applyFill="1" applyBorder="1" applyAlignment="1">
      <alignment horizontal="center" vertical="center"/>
    </xf>
    <xf numFmtId="1" fontId="13" fillId="2" borderId="48" xfId="0" applyNumberFormat="1" applyFont="1" applyFill="1" applyBorder="1" applyAlignment="1">
      <alignment horizontal="center" vertical="center"/>
    </xf>
    <xf numFmtId="1" fontId="13" fillId="4" borderId="48" xfId="0" applyNumberFormat="1" applyFont="1" applyFill="1" applyBorder="1" applyAlignment="1">
      <alignment horizontal="center" vertical="center"/>
    </xf>
    <xf numFmtId="1" fontId="13" fillId="3" borderId="48" xfId="0" applyNumberFormat="1" applyFont="1" applyFill="1" applyBorder="1" applyAlignment="1">
      <alignment horizontal="center" vertical="center"/>
    </xf>
    <xf numFmtId="1" fontId="13" fillId="3" borderId="48" xfId="0" applyNumberFormat="1" applyFont="1" applyFill="1" applyBorder="1" applyAlignment="1">
      <alignment horizontal="center" vertical="center" wrapText="1"/>
    </xf>
    <xf numFmtId="1" fontId="13" fillId="4" borderId="48" xfId="0" applyNumberFormat="1" applyFont="1" applyFill="1" applyBorder="1" applyAlignment="1">
      <alignment horizontal="center" vertical="center" wrapText="1"/>
    </xf>
    <xf numFmtId="1" fontId="13" fillId="3" borderId="49" xfId="0" applyNumberFormat="1" applyFont="1" applyFill="1" applyBorder="1" applyAlignment="1">
      <alignment horizontal="center" vertical="center"/>
    </xf>
    <xf numFmtId="0" fontId="0" fillId="3" borderId="17" xfId="0" applyFill="1" applyBorder="1" applyAlignment="1">
      <alignment horizontal="justify" vertical="center" wrapText="1"/>
    </xf>
    <xf numFmtId="0" fontId="2" fillId="3" borderId="57" xfId="0" applyFont="1" applyFill="1" applyBorder="1" applyAlignment="1">
      <alignment horizontal="justify" vertical="center" wrapText="1"/>
    </xf>
    <xf numFmtId="0" fontId="2" fillId="3" borderId="23" xfId="0" applyFont="1" applyFill="1" applyBorder="1" applyAlignment="1">
      <alignment horizontal="justify" vertical="center" wrapText="1"/>
    </xf>
    <xf numFmtId="0" fontId="0" fillId="3" borderId="23" xfId="0" applyFill="1" applyBorder="1" applyAlignment="1">
      <alignment horizontal="center" vertical="center" wrapText="1"/>
    </xf>
    <xf numFmtId="0" fontId="0" fillId="3" borderId="19" xfId="0" applyFill="1" applyBorder="1" applyAlignment="1">
      <alignment horizontal="center" vertical="center" wrapText="1"/>
    </xf>
    <xf numFmtId="0" fontId="13" fillId="3" borderId="23" xfId="0" applyFont="1" applyFill="1" applyBorder="1" applyAlignment="1">
      <alignment horizontal="center" vertical="center"/>
    </xf>
    <xf numFmtId="0" fontId="13" fillId="3" borderId="19" xfId="0" applyFont="1" applyFill="1" applyBorder="1" applyAlignment="1">
      <alignment horizontal="center" vertical="center"/>
    </xf>
    <xf numFmtId="10" fontId="13" fillId="3" borderId="27" xfId="0" applyNumberFormat="1" applyFont="1" applyFill="1" applyBorder="1" applyAlignment="1">
      <alignment horizontal="center" vertical="center"/>
    </xf>
    <xf numFmtId="10" fontId="13" fillId="3" borderId="21" xfId="0" applyNumberFormat="1" applyFont="1" applyFill="1" applyBorder="1" applyAlignment="1">
      <alignment horizontal="center" vertical="center"/>
    </xf>
    <xf numFmtId="10" fontId="13" fillId="3" borderId="58" xfId="0" applyNumberFormat="1" applyFont="1" applyFill="1" applyBorder="1" applyAlignment="1">
      <alignment horizontal="center" vertical="center" wrapText="1"/>
    </xf>
    <xf numFmtId="10" fontId="13" fillId="3" borderId="27" xfId="0" applyNumberFormat="1" applyFont="1" applyFill="1" applyBorder="1" applyAlignment="1">
      <alignment horizontal="center" vertical="center" wrapText="1"/>
    </xf>
    <xf numFmtId="0" fontId="0" fillId="3" borderId="52" xfId="0" applyFill="1" applyBorder="1" applyAlignment="1">
      <alignment horizontal="left" vertical="center" wrapText="1"/>
    </xf>
    <xf numFmtId="0" fontId="0" fillId="3" borderId="1" xfId="0" applyFill="1" applyBorder="1" applyAlignment="1">
      <alignment horizontal="left" vertical="center" wrapText="1"/>
    </xf>
    <xf numFmtId="0" fontId="0" fillId="3" borderId="53" xfId="0" applyFill="1" applyBorder="1" applyAlignment="1">
      <alignment horizontal="left" vertical="center" wrapText="1"/>
    </xf>
    <xf numFmtId="0" fontId="0" fillId="3" borderId="54" xfId="0" applyFill="1" applyBorder="1" applyAlignment="1">
      <alignment horizontal="left" vertical="center" wrapText="1"/>
    </xf>
    <xf numFmtId="0" fontId="0" fillId="3" borderId="55" xfId="0" applyFill="1" applyBorder="1" applyAlignment="1">
      <alignment horizontal="left" vertical="center" wrapText="1"/>
    </xf>
    <xf numFmtId="0" fontId="0" fillId="3" borderId="56" xfId="0" applyFill="1" applyBorder="1" applyAlignment="1">
      <alignment horizontal="left" vertical="center" wrapText="1"/>
    </xf>
    <xf numFmtId="0" fontId="1" fillId="0" borderId="0" xfId="0" applyFont="1" applyAlignment="1">
      <alignment horizontal="center"/>
    </xf>
    <xf numFmtId="0" fontId="1" fillId="0" borderId="4" xfId="0" applyFont="1" applyBorder="1" applyAlignment="1">
      <alignment horizontal="center"/>
    </xf>
    <xf numFmtId="0" fontId="1" fillId="0" borderId="0" xfId="0" applyFont="1" applyAlignment="1">
      <alignment horizontal="center" vertical="center"/>
    </xf>
    <xf numFmtId="0" fontId="1" fillId="0" borderId="4" xfId="0" applyFont="1" applyBorder="1" applyAlignment="1">
      <alignment horizontal="center" vertical="center"/>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1" fillId="0" borderId="16"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1" xfId="0" applyFont="1" applyFill="1" applyBorder="1" applyAlignment="1">
      <alignment horizontal="center" vertical="center"/>
    </xf>
    <xf numFmtId="10" fontId="13" fillId="3" borderId="20" xfId="0" applyNumberFormat="1" applyFont="1" applyFill="1" applyBorder="1" applyAlignment="1">
      <alignment horizontal="center" vertical="center" wrapText="1"/>
    </xf>
    <xf numFmtId="10" fontId="13" fillId="3" borderId="21" xfId="0" applyNumberFormat="1" applyFont="1" applyFill="1" applyBorder="1" applyAlignment="1">
      <alignment horizontal="center" vertical="center" wrapText="1"/>
    </xf>
    <xf numFmtId="10" fontId="13" fillId="2" borderId="21" xfId="0" applyNumberFormat="1" applyFont="1" applyFill="1" applyBorder="1" applyAlignment="1">
      <alignment horizontal="center"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7" fillId="4" borderId="28" xfId="0" applyFont="1" applyFill="1" applyBorder="1" applyAlignment="1">
      <alignment horizontal="justify" vertical="center" wrapText="1"/>
    </xf>
    <xf numFmtId="0" fontId="7" fillId="4" borderId="31" xfId="0" applyFont="1" applyFill="1" applyBorder="1" applyAlignment="1">
      <alignment horizontal="justify" vertical="center" wrapText="1"/>
    </xf>
    <xf numFmtId="0" fontId="7" fillId="4" borderId="30" xfId="0" applyFont="1" applyFill="1" applyBorder="1" applyAlignment="1">
      <alignment horizontal="justify" vertical="center" wrapText="1"/>
    </xf>
    <xf numFmtId="0" fontId="0" fillId="4" borderId="19" xfId="0"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24" xfId="0" applyFont="1" applyFill="1" applyBorder="1" applyAlignment="1">
      <alignment horizontal="center" vertical="center" wrapText="1"/>
    </xf>
    <xf numFmtId="1" fontId="13" fillId="4" borderId="24" xfId="0" applyNumberFormat="1" applyFont="1" applyFill="1" applyBorder="1" applyAlignment="1">
      <alignment horizontal="center" vertical="center" wrapText="1"/>
    </xf>
    <xf numFmtId="1" fontId="13" fillId="4" borderId="26" xfId="0" applyNumberFormat="1" applyFont="1" applyFill="1" applyBorder="1" applyAlignment="1">
      <alignment horizontal="center" vertical="center" wrapText="1"/>
    </xf>
    <xf numFmtId="0" fontId="13" fillId="4" borderId="24" xfId="0" applyFont="1" applyFill="1" applyBorder="1" applyAlignment="1">
      <alignment horizontal="center" vertical="center"/>
    </xf>
    <xf numFmtId="0" fontId="13" fillId="4" borderId="26" xfId="0" applyFont="1" applyFill="1" applyBorder="1" applyAlignment="1">
      <alignment horizontal="center" vertical="center"/>
    </xf>
    <xf numFmtId="10" fontId="13" fillId="4" borderId="21" xfId="0" applyNumberFormat="1" applyFont="1" applyFill="1" applyBorder="1" applyAlignment="1">
      <alignment horizontal="center" vertical="center" wrapText="1"/>
    </xf>
    <xf numFmtId="0" fontId="5" fillId="2" borderId="28" xfId="0" applyFont="1" applyFill="1" applyBorder="1" applyAlignment="1">
      <alignment horizontal="justify" vertical="center" wrapText="1"/>
    </xf>
    <xf numFmtId="0" fontId="5" fillId="2" borderId="29" xfId="0" applyFont="1" applyFill="1" applyBorder="1" applyAlignment="1">
      <alignment horizontal="justify" vertical="center" wrapText="1"/>
    </xf>
    <xf numFmtId="0" fontId="5" fillId="2" borderId="30" xfId="0" applyFont="1" applyFill="1" applyBorder="1" applyAlignment="1">
      <alignment horizontal="justify" vertical="center" wrapText="1"/>
    </xf>
    <xf numFmtId="0" fontId="0" fillId="2" borderId="19" xfId="0" applyFill="1" applyBorder="1" applyAlignment="1">
      <alignment horizontal="center" vertical="center" wrapText="1"/>
    </xf>
    <xf numFmtId="0" fontId="13" fillId="2" borderId="12" xfId="0" applyFont="1" applyFill="1" applyBorder="1" applyAlignment="1">
      <alignment horizontal="center" vertical="center" wrapText="1"/>
    </xf>
    <xf numFmtId="1" fontId="13" fillId="2" borderId="24" xfId="0" applyNumberFormat="1" applyFont="1" applyFill="1" applyBorder="1" applyAlignment="1">
      <alignment horizontal="center" vertical="center" wrapText="1"/>
    </xf>
    <xf numFmtId="1" fontId="13" fillId="2" borderId="18" xfId="0" applyNumberFormat="1" applyFont="1" applyFill="1" applyBorder="1" applyAlignment="1">
      <alignment horizontal="center" vertical="center" wrapText="1"/>
    </xf>
    <xf numFmtId="0" fontId="13" fillId="2" borderId="24" xfId="0" applyFont="1" applyFill="1" applyBorder="1" applyAlignment="1">
      <alignment horizontal="center" vertical="center"/>
    </xf>
    <xf numFmtId="0" fontId="13" fillId="2" borderId="18" xfId="0" applyFont="1" applyFill="1" applyBorder="1" applyAlignment="1">
      <alignment horizontal="center" vertical="center"/>
    </xf>
    <xf numFmtId="0" fontId="2" fillId="4" borderId="21"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7" fillId="3" borderId="28" xfId="0" applyFont="1" applyFill="1" applyBorder="1" applyAlignment="1">
      <alignment horizontal="justify" vertical="center" wrapText="1"/>
    </xf>
    <xf numFmtId="0" fontId="4" fillId="3" borderId="31" xfId="0" applyFont="1" applyFill="1" applyBorder="1" applyAlignment="1">
      <alignment horizontal="justify" vertical="center" wrapText="1"/>
    </xf>
    <xf numFmtId="0" fontId="4" fillId="3" borderId="30" xfId="0" applyFont="1" applyFill="1" applyBorder="1" applyAlignment="1">
      <alignment horizontal="justify" vertical="center" wrapText="1"/>
    </xf>
    <xf numFmtId="0" fontId="13" fillId="3" borderId="12" xfId="0" applyFont="1" applyFill="1" applyBorder="1" applyAlignment="1">
      <alignment horizontal="center" vertical="center" wrapText="1"/>
    </xf>
    <xf numFmtId="1" fontId="13" fillId="3" borderId="12" xfId="0" applyNumberFormat="1" applyFont="1" applyFill="1" applyBorder="1" applyAlignment="1">
      <alignment horizontal="center" vertical="center" wrapText="1"/>
    </xf>
    <xf numFmtId="0" fontId="13" fillId="3" borderId="12" xfId="0" applyFont="1" applyFill="1" applyBorder="1" applyAlignment="1">
      <alignment horizontal="center" vertical="center"/>
    </xf>
    <xf numFmtId="0" fontId="2" fillId="3" borderId="21"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0" fillId="3" borderId="21" xfId="0" applyFill="1" applyBorder="1" applyAlignment="1">
      <alignment horizontal="left" vertical="center" wrapText="1"/>
    </xf>
    <xf numFmtId="0" fontId="0" fillId="3" borderId="22" xfId="0" applyFill="1" applyBorder="1" applyAlignment="1">
      <alignment horizontal="left" vertical="center" wrapText="1"/>
    </xf>
    <xf numFmtId="0" fontId="7" fillId="3" borderId="31" xfId="0" applyFont="1" applyFill="1" applyBorder="1" applyAlignment="1">
      <alignment horizontal="justify" vertical="center" wrapText="1"/>
    </xf>
    <xf numFmtId="0" fontId="7" fillId="3" borderId="30" xfId="0" applyFont="1" applyFill="1" applyBorder="1" applyAlignment="1">
      <alignment horizontal="justify" vertical="center" wrapText="1"/>
    </xf>
    <xf numFmtId="1" fontId="13" fillId="4" borderId="12" xfId="0" applyNumberFormat="1" applyFont="1" applyFill="1" applyBorder="1" applyAlignment="1">
      <alignment horizontal="center" vertical="center" wrapText="1"/>
    </xf>
    <xf numFmtId="0" fontId="13" fillId="4" borderId="12" xfId="0" applyFont="1" applyFill="1" applyBorder="1" applyAlignment="1">
      <alignment horizontal="center" vertical="center"/>
    </xf>
    <xf numFmtId="0" fontId="4" fillId="5" borderId="32" xfId="0" applyFont="1" applyFill="1" applyBorder="1" applyAlignment="1">
      <alignment horizontal="justify" vertical="center" wrapText="1"/>
    </xf>
    <xf numFmtId="0" fontId="4" fillId="5" borderId="34" xfId="0" applyFont="1" applyFill="1" applyBorder="1" applyAlignment="1">
      <alignment horizontal="justify" vertical="center" wrapText="1"/>
    </xf>
    <xf numFmtId="0" fontId="4" fillId="5" borderId="33" xfId="0" applyFont="1" applyFill="1" applyBorder="1" applyAlignment="1">
      <alignment horizontal="justify" vertical="center" wrapText="1"/>
    </xf>
    <xf numFmtId="0" fontId="4" fillId="5" borderId="35" xfId="0" applyFont="1" applyFill="1" applyBorder="1" applyAlignment="1">
      <alignment horizontal="justify" vertical="center" wrapText="1"/>
    </xf>
    <xf numFmtId="0" fontId="8" fillId="4" borderId="36" xfId="0" applyFont="1" applyFill="1" applyBorder="1" applyAlignment="1">
      <alignment horizontal="justify" vertical="center" wrapText="1"/>
    </xf>
    <xf numFmtId="0" fontId="8" fillId="4" borderId="38" xfId="0" applyFont="1" applyFill="1" applyBorder="1" applyAlignment="1">
      <alignment horizontal="justify" vertical="center" wrapText="1"/>
    </xf>
    <xf numFmtId="0" fontId="8" fillId="4" borderId="39" xfId="0" applyFont="1" applyFill="1" applyBorder="1" applyAlignment="1">
      <alignment horizontal="justify" vertical="center" wrapText="1"/>
    </xf>
    <xf numFmtId="0" fontId="8" fillId="4" borderId="31" xfId="0" applyFont="1" applyFill="1" applyBorder="1" applyAlignment="1">
      <alignment horizontal="justify" vertical="center" wrapText="1"/>
    </xf>
    <xf numFmtId="0" fontId="8" fillId="4" borderId="30" xfId="0" applyFont="1" applyFill="1" applyBorder="1" applyAlignment="1">
      <alignment horizontal="justify" vertical="center" wrapText="1"/>
    </xf>
    <xf numFmtId="0" fontId="10" fillId="4" borderId="37" xfId="0" applyFont="1" applyFill="1" applyBorder="1" applyAlignment="1">
      <alignment horizontal="center" vertical="center" wrapText="1"/>
    </xf>
    <xf numFmtId="0" fontId="10" fillId="4" borderId="18" xfId="0" applyFont="1" applyFill="1" applyBorder="1" applyAlignment="1">
      <alignment horizontal="center" vertical="center"/>
    </xf>
    <xf numFmtId="0" fontId="9" fillId="3" borderId="32" xfId="0" applyFont="1" applyFill="1" applyBorder="1" applyAlignment="1">
      <alignment horizontal="justify" vertical="center" wrapText="1"/>
    </xf>
    <xf numFmtId="0" fontId="9" fillId="3" borderId="34" xfId="0" applyFont="1" applyFill="1" applyBorder="1" applyAlignment="1">
      <alignment horizontal="justify" vertical="center" wrapText="1"/>
    </xf>
    <xf numFmtId="0" fontId="8" fillId="3" borderId="40" xfId="0" applyFont="1" applyFill="1" applyBorder="1" applyAlignment="1">
      <alignment horizontal="justify" vertical="center" wrapText="1"/>
    </xf>
    <xf numFmtId="0" fontId="10" fillId="3" borderId="37" xfId="0" applyFont="1" applyFill="1" applyBorder="1" applyAlignment="1">
      <alignment horizontal="center" vertical="center" wrapText="1"/>
    </xf>
    <xf numFmtId="0" fontId="10" fillId="3" borderId="18" xfId="0" applyFont="1" applyFill="1" applyBorder="1" applyAlignment="1">
      <alignment horizontal="center" vertical="center"/>
    </xf>
    <xf numFmtId="0" fontId="7" fillId="4" borderId="41" xfId="0" applyFont="1" applyFill="1" applyBorder="1" applyAlignment="1">
      <alignment horizontal="justify" vertical="center" wrapText="1"/>
    </xf>
    <xf numFmtId="0" fontId="8" fillId="3" borderId="32" xfId="0" applyFont="1" applyFill="1" applyBorder="1" applyAlignment="1">
      <alignment horizontal="justify" vertical="center" wrapText="1"/>
    </xf>
    <xf numFmtId="0" fontId="8" fillId="3" borderId="34" xfId="0" applyFont="1" applyFill="1" applyBorder="1" applyAlignment="1">
      <alignment horizontal="justify" vertical="center" wrapText="1"/>
    </xf>
    <xf numFmtId="0" fontId="7" fillId="3" borderId="40" xfId="0" applyFont="1" applyFill="1" applyBorder="1" applyAlignment="1">
      <alignment horizontal="justify" vertical="center" wrapText="1"/>
    </xf>
    <xf numFmtId="0" fontId="4" fillId="3" borderId="40" xfId="0" applyFont="1" applyFill="1" applyBorder="1" applyAlignment="1">
      <alignment horizontal="justify" vertical="center" wrapText="1"/>
    </xf>
    <xf numFmtId="0" fontId="4" fillId="3" borderId="42" xfId="0" applyFont="1" applyFill="1" applyBorder="1" applyAlignment="1">
      <alignment horizontal="justify" vertical="center" wrapText="1"/>
    </xf>
    <xf numFmtId="0" fontId="8" fillId="3" borderId="28" xfId="0" applyFont="1" applyFill="1" applyBorder="1" applyAlignment="1">
      <alignment horizontal="justify" vertical="center" wrapText="1"/>
    </xf>
    <xf numFmtId="0" fontId="7" fillId="3" borderId="41" xfId="0" applyFont="1" applyFill="1" applyBorder="1" applyAlignment="1">
      <alignment horizontal="justify" vertical="center" wrapText="1"/>
    </xf>
    <xf numFmtId="0" fontId="8" fillId="4" borderId="28" xfId="0" applyFont="1" applyFill="1" applyBorder="1" applyAlignment="1">
      <alignment horizontal="justify" vertical="center" wrapText="1"/>
    </xf>
    <xf numFmtId="0" fontId="9" fillId="3" borderId="43" xfId="0" applyFont="1" applyFill="1" applyBorder="1" applyAlignment="1">
      <alignment horizontal="justify" vertical="center" wrapText="1"/>
    </xf>
    <xf numFmtId="0" fontId="8" fillId="5" borderId="44" xfId="0" applyFont="1" applyFill="1" applyBorder="1" applyAlignment="1">
      <alignment horizontal="justify" vertical="center" wrapText="1"/>
    </xf>
    <xf numFmtId="49" fontId="11" fillId="4" borderId="28" xfId="0" applyNumberFormat="1" applyFont="1" applyFill="1" applyBorder="1" applyAlignment="1">
      <alignment horizontal="left" vertical="center" wrapText="1"/>
    </xf>
    <xf numFmtId="0" fontId="11" fillId="4" borderId="41" xfId="0" applyFont="1" applyFill="1" applyBorder="1" applyAlignment="1">
      <alignment horizontal="justify" vertical="center" wrapText="1"/>
    </xf>
    <xf numFmtId="0" fontId="12" fillId="3" borderId="28" xfId="0" applyFont="1" applyFill="1" applyBorder="1" applyAlignment="1">
      <alignment horizontal="justify" vertical="center" wrapText="1"/>
    </xf>
    <xf numFmtId="0" fontId="2" fillId="0" borderId="0" xfId="0" applyFont="1" applyAlignment="1">
      <alignment horizontal="center" vertical="center"/>
    </xf>
    <xf numFmtId="0" fontId="2" fillId="0" borderId="0" xfId="0" applyFont="1" applyAlignment="1">
      <alignment horizontal="center" vertical="top" wrapText="1"/>
    </xf>
    <xf numFmtId="0" fontId="2" fillId="0" borderId="0" xfId="0" applyFont="1" applyAlignment="1">
      <alignment horizontal="center" vertical="top"/>
    </xf>
    <xf numFmtId="0" fontId="8" fillId="3" borderId="46" xfId="0" applyFont="1" applyFill="1" applyBorder="1" applyAlignment="1">
      <alignment horizontal="justify" vertical="center" wrapText="1"/>
    </xf>
    <xf numFmtId="0" fontId="7" fillId="3" borderId="45" xfId="0" applyFont="1" applyFill="1" applyBorder="1" applyAlignment="1">
      <alignment horizontal="justify" vertical="center" wrapText="1"/>
    </xf>
    <xf numFmtId="0" fontId="7" fillId="3" borderId="47" xfId="0" applyFont="1" applyFill="1" applyBorder="1" applyAlignment="1">
      <alignment horizontal="justify" vertical="center" wrapText="1"/>
    </xf>
    <xf numFmtId="0" fontId="10" fillId="3" borderId="25" xfId="0" applyFont="1" applyFill="1" applyBorder="1" applyAlignment="1">
      <alignment horizontal="center" vertical="center"/>
    </xf>
    <xf numFmtId="0" fontId="13" fillId="3" borderId="13" xfId="0" applyFont="1" applyFill="1" applyBorder="1" applyAlignment="1">
      <alignment horizontal="center" vertical="center" wrapText="1"/>
    </xf>
    <xf numFmtId="1" fontId="13" fillId="3" borderId="13" xfId="0" applyNumberFormat="1" applyFont="1" applyFill="1" applyBorder="1" applyAlignment="1">
      <alignment horizontal="center" vertical="center" wrapText="1"/>
    </xf>
    <xf numFmtId="0" fontId="13" fillId="3" borderId="13" xfId="0" applyFont="1" applyFill="1" applyBorder="1" applyAlignment="1">
      <alignment horizontal="center" vertical="center"/>
    </xf>
    <xf numFmtId="10" fontId="13" fillId="3" borderId="50" xfId="0" applyNumberFormat="1" applyFont="1" applyFill="1" applyBorder="1" applyAlignment="1">
      <alignment horizontal="center" vertical="center" wrapText="1"/>
    </xf>
    <xf numFmtId="0" fontId="2" fillId="3" borderId="50" xfId="0" applyFont="1" applyFill="1" applyBorder="1" applyAlignment="1">
      <alignment horizontal="left" vertical="center" wrapText="1"/>
    </xf>
    <xf numFmtId="0" fontId="2" fillId="3" borderId="51" xfId="0" applyFont="1" applyFill="1" applyBorder="1" applyAlignment="1">
      <alignment horizontal="left" vertical="center" wrapText="1"/>
    </xf>
    <xf numFmtId="0" fontId="8" fillId="3" borderId="36"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0" fillId="3" borderId="67" xfId="0" applyFill="1" applyBorder="1" applyAlignment="1">
      <alignment horizontal="justify" vertical="center" wrapText="1"/>
    </xf>
    <xf numFmtId="0" fontId="0" fillId="3" borderId="68" xfId="0" applyFill="1" applyBorder="1" applyAlignment="1">
      <alignment horizontal="justify" vertical="center" wrapText="1"/>
    </xf>
    <xf numFmtId="0" fontId="2" fillId="3" borderId="60" xfId="0" applyFont="1" applyFill="1" applyBorder="1" applyAlignment="1">
      <alignment horizontal="left" vertical="center" wrapText="1"/>
    </xf>
    <xf numFmtId="0" fontId="2" fillId="3" borderId="61" xfId="0" applyFont="1" applyFill="1" applyBorder="1" applyAlignment="1">
      <alignment horizontal="left" vertical="center" wrapText="1"/>
    </xf>
    <xf numFmtId="0" fontId="2" fillId="3" borderId="62" xfId="0" applyFont="1" applyFill="1" applyBorder="1" applyAlignment="1">
      <alignment horizontal="left" vertical="center" wrapText="1"/>
    </xf>
    <xf numFmtId="0" fontId="2" fillId="3" borderId="54" xfId="0" applyFont="1" applyFill="1" applyBorder="1" applyAlignment="1">
      <alignment horizontal="left" vertical="center" wrapText="1"/>
    </xf>
    <xf numFmtId="0" fontId="2" fillId="3" borderId="55" xfId="0" applyFont="1" applyFill="1" applyBorder="1" applyAlignment="1">
      <alignment horizontal="left" vertical="center" wrapText="1"/>
    </xf>
    <xf numFmtId="0" fontId="2" fillId="3" borderId="56" xfId="0" applyFont="1" applyFill="1" applyBorder="1" applyAlignment="1">
      <alignment horizontal="left" vertical="center" wrapText="1"/>
    </xf>
    <xf numFmtId="0" fontId="8" fillId="3" borderId="36" xfId="0" applyFont="1" applyFill="1" applyBorder="1" applyAlignment="1">
      <alignment horizontal="justify" vertical="center" wrapText="1"/>
    </xf>
    <xf numFmtId="0" fontId="8" fillId="3" borderId="76" xfId="0" applyFont="1" applyFill="1" applyBorder="1" applyAlignment="1">
      <alignment horizontal="justify" vertical="center" wrapText="1"/>
    </xf>
    <xf numFmtId="0" fontId="7" fillId="3" borderId="29" xfId="0" applyFont="1" applyFill="1" applyBorder="1" applyAlignment="1">
      <alignment horizontal="justify" vertical="center" wrapText="1"/>
    </xf>
    <xf numFmtId="0" fontId="7" fillId="3" borderId="75" xfId="0" applyFont="1" applyFill="1" applyBorder="1" applyAlignment="1">
      <alignment horizontal="justify" vertical="center" wrapText="1"/>
    </xf>
    <xf numFmtId="10" fontId="13" fillId="6" borderId="59" xfId="0" applyNumberFormat="1" applyFont="1" applyFill="1" applyBorder="1" applyAlignment="1">
      <alignment horizontal="center" vertical="center" wrapText="1"/>
    </xf>
    <xf numFmtId="10" fontId="13" fillId="6" borderId="66" xfId="0" applyNumberFormat="1" applyFont="1" applyFill="1" applyBorder="1" applyAlignment="1">
      <alignment horizontal="center" vertical="center" wrapText="1"/>
    </xf>
    <xf numFmtId="10" fontId="13" fillId="3" borderId="59" xfId="0" applyNumberFormat="1" applyFont="1" applyFill="1" applyBorder="1" applyAlignment="1">
      <alignment horizontal="center" vertical="center" wrapText="1"/>
    </xf>
    <xf numFmtId="10" fontId="13" fillId="3" borderId="66" xfId="0" applyNumberFormat="1" applyFont="1" applyFill="1" applyBorder="1" applyAlignment="1">
      <alignment horizontal="center" vertical="center" wrapText="1"/>
    </xf>
    <xf numFmtId="0" fontId="2" fillId="3" borderId="63" xfId="0" applyFont="1" applyFill="1" applyBorder="1" applyAlignment="1">
      <alignment horizontal="left" vertical="center" wrapText="1"/>
    </xf>
    <xf numFmtId="0" fontId="2" fillId="3" borderId="64" xfId="0" applyFont="1" applyFill="1" applyBorder="1" applyAlignment="1">
      <alignment horizontal="left" vertical="center" wrapText="1"/>
    </xf>
    <xf numFmtId="0" fontId="2" fillId="3" borderId="65" xfId="0" applyFont="1" applyFill="1" applyBorder="1" applyAlignment="1">
      <alignment horizontal="left" vertical="center" wrapText="1"/>
    </xf>
    <xf numFmtId="10" fontId="13" fillId="6" borderId="27" xfId="0" applyNumberFormat="1" applyFont="1" applyFill="1" applyBorder="1" applyAlignment="1">
      <alignment horizontal="center" vertical="center" wrapText="1"/>
    </xf>
    <xf numFmtId="0" fontId="7" fillId="3" borderId="74" xfId="0" applyFont="1" applyFill="1" applyBorder="1" applyAlignment="1">
      <alignment horizontal="justify" vertical="center" wrapText="1"/>
    </xf>
    <xf numFmtId="0" fontId="8" fillId="3" borderId="38" xfId="0" applyFont="1" applyFill="1" applyBorder="1" applyAlignment="1">
      <alignment horizontal="justify" vertical="center" wrapText="1"/>
    </xf>
    <xf numFmtId="0" fontId="8" fillId="3" borderId="39" xfId="0" applyFont="1" applyFill="1" applyBorder="1" applyAlignment="1">
      <alignment horizontal="justify" vertical="center" wrapText="1"/>
    </xf>
    <xf numFmtId="0" fontId="12" fillId="3" borderId="36" xfId="0" applyFont="1" applyFill="1" applyBorder="1" applyAlignment="1">
      <alignment horizontal="justify" vertical="center" wrapText="1"/>
    </xf>
    <xf numFmtId="0" fontId="12" fillId="3" borderId="39" xfId="0" applyFont="1" applyFill="1" applyBorder="1" applyAlignment="1">
      <alignment horizontal="justify" vertical="center" wrapText="1"/>
    </xf>
    <xf numFmtId="49" fontId="11" fillId="4" borderId="36" xfId="0" applyNumberFormat="1" applyFont="1" applyFill="1" applyBorder="1" applyAlignment="1">
      <alignment horizontal="left" vertical="center" wrapText="1"/>
    </xf>
    <xf numFmtId="49" fontId="11" fillId="4" borderId="39" xfId="0" applyNumberFormat="1" applyFont="1" applyFill="1" applyBorder="1" applyAlignment="1">
      <alignment horizontal="left" vertical="center" wrapText="1"/>
    </xf>
    <xf numFmtId="0" fontId="11" fillId="4" borderId="31" xfId="0" applyFont="1" applyFill="1" applyBorder="1" applyAlignment="1">
      <alignment horizontal="justify" vertical="center" wrapText="1"/>
    </xf>
    <xf numFmtId="0" fontId="11" fillId="4" borderId="30" xfId="0" applyFont="1" applyFill="1" applyBorder="1" applyAlignment="1">
      <alignment horizontal="justify" vertical="center" wrapText="1"/>
    </xf>
    <xf numFmtId="10" fontId="13" fillId="4" borderId="59" xfId="0" applyNumberFormat="1" applyFont="1" applyFill="1" applyBorder="1" applyAlignment="1">
      <alignment horizontal="center" vertical="center" wrapText="1"/>
    </xf>
    <xf numFmtId="10" fontId="13" fillId="4" borderId="27" xfId="0" applyNumberFormat="1" applyFont="1" applyFill="1" applyBorder="1" applyAlignment="1">
      <alignment horizontal="center" vertical="center" wrapText="1"/>
    </xf>
    <xf numFmtId="0" fontId="2" fillId="4" borderId="60" xfId="0" applyFont="1" applyFill="1" applyBorder="1" applyAlignment="1">
      <alignment horizontal="left" vertical="center" wrapText="1"/>
    </xf>
    <xf numFmtId="0" fontId="2" fillId="4" borderId="61" xfId="0" applyFont="1" applyFill="1" applyBorder="1" applyAlignment="1">
      <alignment horizontal="left" vertical="center" wrapText="1"/>
    </xf>
    <xf numFmtId="0" fontId="2" fillId="4" borderId="62" xfId="0" applyFont="1" applyFill="1" applyBorder="1" applyAlignment="1">
      <alignment horizontal="left" vertical="center" wrapText="1"/>
    </xf>
    <xf numFmtId="0" fontId="2" fillId="4" borderId="54"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9" fillId="3" borderId="72" xfId="0" applyFont="1" applyFill="1" applyBorder="1" applyAlignment="1">
      <alignment horizontal="justify" vertical="center" wrapText="1"/>
    </xf>
    <xf numFmtId="0" fontId="9" fillId="3" borderId="73" xfId="0" applyFont="1" applyFill="1" applyBorder="1" applyAlignment="1">
      <alignment horizontal="justify" vertical="center" wrapText="1"/>
    </xf>
    <xf numFmtId="0" fontId="8" fillId="5" borderId="70" xfId="0" applyFont="1" applyFill="1" applyBorder="1" applyAlignment="1">
      <alignment horizontal="justify" vertical="center" wrapText="1"/>
    </xf>
    <xf numFmtId="0" fontId="8" fillId="5" borderId="71" xfId="0" applyFont="1" applyFill="1" applyBorder="1" applyAlignment="1">
      <alignment horizontal="justify" vertical="center" wrapText="1"/>
    </xf>
    <xf numFmtId="0" fontId="0" fillId="3" borderId="60" xfId="0" applyFill="1" applyBorder="1" applyAlignment="1">
      <alignment horizontal="left" vertical="center" wrapText="1"/>
    </xf>
    <xf numFmtId="0" fontId="0" fillId="3" borderId="61" xfId="0" applyFill="1" applyBorder="1" applyAlignment="1">
      <alignment horizontal="left" vertical="center" wrapText="1"/>
    </xf>
    <xf numFmtId="0" fontId="0" fillId="3" borderId="62" xfId="0" applyFill="1" applyBorder="1" applyAlignment="1">
      <alignment horizontal="left" vertical="center" wrapText="1"/>
    </xf>
    <xf numFmtId="0" fontId="4" fillId="3" borderId="33" xfId="0" applyFont="1" applyFill="1" applyBorder="1" applyAlignment="1">
      <alignment horizontal="justify" vertical="center" wrapText="1"/>
    </xf>
    <xf numFmtId="0" fontId="4" fillId="3" borderId="35" xfId="0" applyFont="1" applyFill="1" applyBorder="1" applyAlignment="1">
      <alignment horizontal="justify" vertical="center" wrapText="1"/>
    </xf>
    <xf numFmtId="0" fontId="4" fillId="3" borderId="32" xfId="0" applyFont="1" applyFill="1" applyBorder="1" applyAlignment="1">
      <alignment horizontal="justify" vertical="center" wrapText="1"/>
    </xf>
    <xf numFmtId="0" fontId="4" fillId="3" borderId="69" xfId="0" applyFont="1" applyFill="1" applyBorder="1" applyAlignment="1">
      <alignment horizontal="justify" vertical="center" wrapText="1"/>
    </xf>
    <xf numFmtId="0" fontId="4" fillId="3" borderId="34" xfId="0" applyFont="1" applyFill="1" applyBorder="1" applyAlignment="1">
      <alignment horizontal="justify" vertical="center" wrapText="1"/>
    </xf>
    <xf numFmtId="0" fontId="7" fillId="3" borderId="33" xfId="0" applyFont="1" applyFill="1" applyBorder="1" applyAlignment="1">
      <alignment horizontal="justify" vertical="center" wrapText="1"/>
    </xf>
    <xf numFmtId="0" fontId="7" fillId="3" borderId="35" xfId="0" applyFont="1" applyFill="1" applyBorder="1" applyAlignment="1">
      <alignment horizontal="justify" vertical="center" wrapText="1"/>
    </xf>
    <xf numFmtId="0" fontId="8" fillId="3" borderId="33" xfId="0" applyFont="1" applyFill="1" applyBorder="1" applyAlignment="1">
      <alignment horizontal="justify" vertical="center" wrapText="1"/>
    </xf>
    <xf numFmtId="0" fontId="8" fillId="3" borderId="35" xfId="0" applyFont="1" applyFill="1" applyBorder="1" applyAlignment="1">
      <alignment horizontal="justify" vertical="center" wrapText="1"/>
    </xf>
    <xf numFmtId="0" fontId="7" fillId="4" borderId="36" xfId="0" applyFont="1" applyFill="1" applyBorder="1" applyAlignment="1">
      <alignment horizontal="justify" vertical="center" wrapText="1"/>
    </xf>
    <xf numFmtId="0" fontId="7" fillId="4" borderId="39" xfId="0" applyFont="1" applyFill="1" applyBorder="1" applyAlignment="1">
      <alignment horizontal="justify" vertical="center" wrapText="1"/>
    </xf>
    <xf numFmtId="0" fontId="7" fillId="3" borderId="36" xfId="0" applyFont="1" applyFill="1" applyBorder="1" applyAlignment="1">
      <alignment horizontal="justify" vertical="center" wrapText="1"/>
    </xf>
    <xf numFmtId="0" fontId="7" fillId="3" borderId="39" xfId="0" applyFont="1" applyFill="1" applyBorder="1" applyAlignment="1">
      <alignment horizontal="justify" vertical="center" wrapText="1"/>
    </xf>
    <xf numFmtId="10" fontId="13" fillId="2" borderId="59" xfId="0" applyNumberFormat="1" applyFont="1" applyFill="1" applyBorder="1" applyAlignment="1">
      <alignment horizontal="center" vertical="center" wrapText="1"/>
    </xf>
    <xf numFmtId="10" fontId="13" fillId="2" borderId="27" xfId="0" applyNumberFormat="1" applyFont="1" applyFill="1" applyBorder="1" applyAlignment="1">
      <alignment horizontal="center" vertical="center" wrapText="1"/>
    </xf>
    <xf numFmtId="0" fontId="2" fillId="2" borderId="60" xfId="0" applyFont="1" applyFill="1" applyBorder="1" applyAlignment="1">
      <alignment horizontal="left" vertical="center" wrapText="1"/>
    </xf>
    <xf numFmtId="0" fontId="2" fillId="2" borderId="61" xfId="0" applyFont="1" applyFill="1" applyBorder="1" applyAlignment="1">
      <alignment horizontal="left" vertical="center" wrapText="1"/>
    </xf>
    <xf numFmtId="0" fontId="2" fillId="2" borderId="62" xfId="0" applyFont="1" applyFill="1" applyBorder="1" applyAlignment="1">
      <alignment horizontal="left" vertical="center" wrapText="1"/>
    </xf>
    <xf numFmtId="0" fontId="2" fillId="2" borderId="54" xfId="0" applyFont="1" applyFill="1" applyBorder="1" applyAlignment="1">
      <alignment horizontal="left" vertical="center" wrapText="1"/>
    </xf>
    <xf numFmtId="0" fontId="2" fillId="2" borderId="55" xfId="0" applyFont="1" applyFill="1" applyBorder="1" applyAlignment="1">
      <alignment horizontal="left" vertical="center" wrapText="1"/>
    </xf>
    <xf numFmtId="0" fontId="2" fillId="2" borderId="56" xfId="0" applyFont="1" applyFill="1" applyBorder="1" applyAlignment="1">
      <alignment horizontal="left" vertical="center" wrapText="1"/>
    </xf>
    <xf numFmtId="10" fontId="13" fillId="6" borderId="58" xfId="0" applyNumberFormat="1" applyFont="1" applyFill="1" applyBorder="1" applyAlignment="1">
      <alignment horizontal="center" vertical="center" wrapText="1"/>
    </xf>
    <xf numFmtId="0" fontId="5" fillId="2" borderId="36" xfId="0" applyFont="1" applyFill="1" applyBorder="1" applyAlignment="1">
      <alignment horizontal="justify" vertical="center" wrapText="1"/>
    </xf>
    <xf numFmtId="0" fontId="5" fillId="2" borderId="39" xfId="0" applyFont="1" applyFill="1" applyBorder="1" applyAlignment="1">
      <alignment horizontal="justify" vertical="center" wrapText="1"/>
    </xf>
  </cellXfs>
  <cellStyles count="1">
    <cellStyle name="Normal"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860651</xdr:colOff>
      <xdr:row>2</xdr:row>
      <xdr:rowOff>194231</xdr:rowOff>
    </xdr:from>
    <xdr:to>
      <xdr:col>3</xdr:col>
      <xdr:colOff>242455</xdr:colOff>
      <xdr:row>6</xdr:row>
      <xdr:rowOff>87938</xdr:rowOff>
    </xdr:to>
    <xdr:pic>
      <xdr:nvPicPr>
        <xdr:cNvPr id="2" name="Imagen 1">
          <a:extLst>
            <a:ext uri="{FF2B5EF4-FFF2-40B4-BE49-F238E27FC236}">
              <a16:creationId xmlns:a16="http://schemas.microsoft.com/office/drawing/2014/main" id="{6E9FD4C1-F6C1-4381-AC71-5427852538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54566" y="602026"/>
          <a:ext cx="2581420" cy="803401"/>
        </a:xfrm>
        <a:prstGeom prst="rect">
          <a:avLst/>
        </a:prstGeom>
      </xdr:spPr>
    </xdr:pic>
    <xdr:clientData/>
  </xdr:twoCellAnchor>
  <xdr:twoCellAnchor editAs="oneCell">
    <xdr:from>
      <xdr:col>14</xdr:col>
      <xdr:colOff>1373909</xdr:colOff>
      <xdr:row>2</xdr:row>
      <xdr:rowOff>22550</xdr:rowOff>
    </xdr:from>
    <xdr:to>
      <xdr:col>16</xdr:col>
      <xdr:colOff>1563852</xdr:colOff>
      <xdr:row>6</xdr:row>
      <xdr:rowOff>173182</xdr:rowOff>
    </xdr:to>
    <xdr:pic>
      <xdr:nvPicPr>
        <xdr:cNvPr id="3" name="Imagen 2">
          <a:extLst>
            <a:ext uri="{FF2B5EF4-FFF2-40B4-BE49-F238E27FC236}">
              <a16:creationId xmlns:a16="http://schemas.microsoft.com/office/drawing/2014/main" id="{CAA8A202-04A0-4049-B08A-D47D9829C1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1082000" y="438186"/>
          <a:ext cx="4034580" cy="1033860"/>
        </a:xfrm>
        <a:prstGeom prst="rect">
          <a:avLst/>
        </a:prstGeom>
      </xdr:spPr>
    </xdr:pic>
    <xdr:clientData/>
  </xdr:twoCellAnchor>
  <xdr:oneCellAnchor>
    <xdr:from>
      <xdr:col>0</xdr:col>
      <xdr:colOff>190500</xdr:colOff>
      <xdr:row>91</xdr:row>
      <xdr:rowOff>1017443</xdr:rowOff>
    </xdr:from>
    <xdr:ext cx="9001125" cy="2222500"/>
    <xdr:sp macro="" textlink="">
      <xdr:nvSpPr>
        <xdr:cNvPr id="4" name="CuadroTexto 3">
          <a:extLst>
            <a:ext uri="{FF2B5EF4-FFF2-40B4-BE49-F238E27FC236}">
              <a16:creationId xmlns:a16="http://schemas.microsoft.com/office/drawing/2014/main" id="{FF1665B8-D4B2-4316-8431-F5A55FDB88C4}"/>
            </a:ext>
          </a:extLst>
        </xdr:cNvPr>
        <xdr:cNvSpPr txBox="1"/>
      </xdr:nvSpPr>
      <xdr:spPr>
        <a:xfrm>
          <a:off x="190500" y="92809868"/>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7</xdr:col>
      <xdr:colOff>1210192</xdr:colOff>
      <xdr:row>92</xdr:row>
      <xdr:rowOff>62820</xdr:rowOff>
    </xdr:from>
    <xdr:ext cx="7762875" cy="1873249"/>
    <xdr:sp macro="" textlink="">
      <xdr:nvSpPr>
        <xdr:cNvPr id="5" name="CuadroTexto 4">
          <a:extLst>
            <a:ext uri="{FF2B5EF4-FFF2-40B4-BE49-F238E27FC236}">
              <a16:creationId xmlns:a16="http://schemas.microsoft.com/office/drawing/2014/main" id="{0E32CE0F-BB77-495F-8D66-994F7545671C}"/>
            </a:ext>
          </a:extLst>
        </xdr:cNvPr>
        <xdr:cNvSpPr txBox="1"/>
      </xdr:nvSpPr>
      <xdr:spPr>
        <a:xfrm>
          <a:off x="13083276" y="88224782"/>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13</xdr:col>
      <xdr:colOff>1361642</xdr:colOff>
      <xdr:row>92</xdr:row>
      <xdr:rowOff>162359</xdr:rowOff>
    </xdr:from>
    <xdr:ext cx="7762875" cy="1873249"/>
    <xdr:sp macro="" textlink="">
      <xdr:nvSpPr>
        <xdr:cNvPr id="6" name="CuadroTexto 5">
          <a:extLst>
            <a:ext uri="{FF2B5EF4-FFF2-40B4-BE49-F238E27FC236}">
              <a16:creationId xmlns:a16="http://schemas.microsoft.com/office/drawing/2014/main" id="{986A8BEC-6EF0-42C3-B2A8-2D39275EEE74}"/>
            </a:ext>
          </a:extLst>
        </xdr:cNvPr>
        <xdr:cNvSpPr txBox="1"/>
      </xdr:nvSpPr>
      <xdr:spPr>
        <a:xfrm>
          <a:off x="19259117" y="93002534"/>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baseline="0"/>
            <a:t>C. P. C.Yuri Salazar Ceballos</a:t>
          </a:r>
          <a:endParaRPr lang="es-MX" sz="1600"/>
        </a:p>
        <a:p>
          <a:pPr algn="ctr"/>
          <a:r>
            <a:rPr lang="es-MX" sz="1600"/>
            <a:t>Contraloría Municipal</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860651</xdr:colOff>
      <xdr:row>2</xdr:row>
      <xdr:rowOff>194231</xdr:rowOff>
    </xdr:from>
    <xdr:to>
      <xdr:col>3</xdr:col>
      <xdr:colOff>242455</xdr:colOff>
      <xdr:row>6</xdr:row>
      <xdr:rowOff>87938</xdr:rowOff>
    </xdr:to>
    <xdr:pic>
      <xdr:nvPicPr>
        <xdr:cNvPr id="2" name="Imagen 1">
          <a:extLst>
            <a:ext uri="{FF2B5EF4-FFF2-40B4-BE49-F238E27FC236}">
              <a16:creationId xmlns:a16="http://schemas.microsoft.com/office/drawing/2014/main" id="{2662D862-3B8E-415E-82A3-9F1C0CF35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68681" y="608299"/>
          <a:ext cx="2573578" cy="799481"/>
        </a:xfrm>
        <a:prstGeom prst="rect">
          <a:avLst/>
        </a:prstGeom>
      </xdr:spPr>
    </xdr:pic>
    <xdr:clientData/>
  </xdr:twoCellAnchor>
  <xdr:twoCellAnchor editAs="oneCell">
    <xdr:from>
      <xdr:col>6</xdr:col>
      <xdr:colOff>1373909</xdr:colOff>
      <xdr:row>2</xdr:row>
      <xdr:rowOff>22550</xdr:rowOff>
    </xdr:from>
    <xdr:to>
      <xdr:col>8</xdr:col>
      <xdr:colOff>1563852</xdr:colOff>
      <xdr:row>6</xdr:row>
      <xdr:rowOff>173182</xdr:rowOff>
    </xdr:to>
    <xdr:pic>
      <xdr:nvPicPr>
        <xdr:cNvPr id="3" name="Imagen 2">
          <a:extLst>
            <a:ext uri="{FF2B5EF4-FFF2-40B4-BE49-F238E27FC236}">
              <a16:creationId xmlns:a16="http://schemas.microsoft.com/office/drawing/2014/main" id="{CC763A77-B58F-467D-A0A0-46377ACE23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2758792" y="436618"/>
          <a:ext cx="4106335" cy="1056406"/>
        </a:xfrm>
        <a:prstGeom prst="rect">
          <a:avLst/>
        </a:prstGeom>
      </xdr:spPr>
    </xdr:pic>
    <xdr:clientData/>
  </xdr:twoCellAnchor>
  <xdr:oneCellAnchor>
    <xdr:from>
      <xdr:col>0</xdr:col>
      <xdr:colOff>190500</xdr:colOff>
      <xdr:row>91</xdr:row>
      <xdr:rowOff>1017443</xdr:rowOff>
    </xdr:from>
    <xdr:ext cx="9001125" cy="2222500"/>
    <xdr:sp macro="" textlink="">
      <xdr:nvSpPr>
        <xdr:cNvPr id="4" name="CuadroTexto 3">
          <a:extLst>
            <a:ext uri="{FF2B5EF4-FFF2-40B4-BE49-F238E27FC236}">
              <a16:creationId xmlns:a16="http://schemas.microsoft.com/office/drawing/2014/main" id="{A01220EC-7BC0-478D-9D01-47D4BA764B07}"/>
            </a:ext>
          </a:extLst>
        </xdr:cNvPr>
        <xdr:cNvSpPr txBox="1"/>
      </xdr:nvSpPr>
      <xdr:spPr>
        <a:xfrm>
          <a:off x="190500" y="87574892"/>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4</xdr:col>
      <xdr:colOff>0</xdr:colOff>
      <xdr:row>92</xdr:row>
      <xdr:rowOff>62820</xdr:rowOff>
    </xdr:from>
    <xdr:ext cx="7762875" cy="1873249"/>
    <xdr:sp macro="" textlink="">
      <xdr:nvSpPr>
        <xdr:cNvPr id="5" name="CuadroTexto 4">
          <a:extLst>
            <a:ext uri="{FF2B5EF4-FFF2-40B4-BE49-F238E27FC236}">
              <a16:creationId xmlns:a16="http://schemas.microsoft.com/office/drawing/2014/main" id="{CEB6AD4D-1E23-4704-9BD4-AFD9A75C4B79}"/>
            </a:ext>
          </a:extLst>
        </xdr:cNvPr>
        <xdr:cNvSpPr txBox="1"/>
      </xdr:nvSpPr>
      <xdr:spPr>
        <a:xfrm>
          <a:off x="13080139" y="87664065"/>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5</xdr:col>
      <xdr:colOff>1361642</xdr:colOff>
      <xdr:row>92</xdr:row>
      <xdr:rowOff>162359</xdr:rowOff>
    </xdr:from>
    <xdr:ext cx="7762875" cy="1873249"/>
    <xdr:sp macro="" textlink="">
      <xdr:nvSpPr>
        <xdr:cNvPr id="6" name="CuadroTexto 5">
          <a:extLst>
            <a:ext uri="{FF2B5EF4-FFF2-40B4-BE49-F238E27FC236}">
              <a16:creationId xmlns:a16="http://schemas.microsoft.com/office/drawing/2014/main" id="{E5D9058D-7804-4CAA-982C-2BBDA0CCE0B6}"/>
            </a:ext>
          </a:extLst>
        </xdr:cNvPr>
        <xdr:cNvSpPr txBox="1"/>
      </xdr:nvSpPr>
      <xdr:spPr>
        <a:xfrm>
          <a:off x="21012616" y="87763604"/>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baseline="0"/>
            <a:t>C. P. C.Yuri Salazar Ceballos</a:t>
          </a:r>
          <a:endParaRPr lang="es-MX" sz="1600"/>
        </a:p>
        <a:p>
          <a:pPr algn="ctr"/>
          <a:r>
            <a:rPr lang="es-MX" sz="1600"/>
            <a:t>Contraloría Municipal</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W106"/>
  <sheetViews>
    <sheetView tabSelected="1" topLeftCell="A4" zoomScale="70" zoomScaleNormal="70" zoomScaleSheetLayoutView="70" workbookViewId="0">
      <pane xSplit="4" topLeftCell="F1" activePane="topRight" state="frozen"/>
      <selection pane="topRight" activeCell="M13" sqref="M13:M14"/>
      <selection activeCell="A13" sqref="A13"/>
    </sheetView>
  </sheetViews>
  <sheetFormatPr defaultColWidth="11" defaultRowHeight="15.75"/>
  <cols>
    <col min="3" max="3" width="41.125" customWidth="1"/>
    <col min="4" max="4" width="34.5" customWidth="1"/>
    <col min="5" max="5" width="19" customWidth="1"/>
    <col min="6" max="6" width="17.25" customWidth="1"/>
    <col min="7" max="7" width="19.125" customWidth="1"/>
    <col min="8" max="8" width="22.75" customWidth="1"/>
    <col min="9" max="12" width="13.75" customWidth="1"/>
    <col min="13" max="14" width="22.375" customWidth="1"/>
    <col min="15" max="16" width="25.25" customWidth="1"/>
    <col min="17" max="17" width="36.125" customWidth="1"/>
  </cols>
  <sheetData>
    <row r="3" spans="3:18">
      <c r="C3" s="1"/>
      <c r="D3" s="2"/>
      <c r="E3" s="2"/>
      <c r="F3" s="2"/>
      <c r="G3" s="2"/>
      <c r="H3" s="2"/>
      <c r="I3" s="2"/>
      <c r="J3" s="2"/>
      <c r="K3" s="2"/>
      <c r="L3" s="2"/>
      <c r="M3" s="2"/>
      <c r="N3" s="2"/>
      <c r="O3" s="2"/>
      <c r="P3" s="2"/>
      <c r="Q3" s="3"/>
    </row>
    <row r="4" spans="3:18" ht="18">
      <c r="C4" s="4"/>
      <c r="D4" s="42" t="s">
        <v>0</v>
      </c>
      <c r="E4" s="42"/>
      <c r="F4" s="42"/>
      <c r="G4" s="42"/>
      <c r="H4" s="42"/>
      <c r="I4" s="42"/>
      <c r="J4" s="42"/>
      <c r="K4" s="42"/>
      <c r="L4" s="42"/>
      <c r="M4" s="42"/>
      <c r="N4" s="42"/>
      <c r="O4" s="42"/>
      <c r="P4" s="42"/>
      <c r="Q4" s="43"/>
    </row>
    <row r="5" spans="3:18" ht="18">
      <c r="C5" s="4"/>
      <c r="D5" s="42" t="s">
        <v>1</v>
      </c>
      <c r="E5" s="42"/>
      <c r="F5" s="42"/>
      <c r="G5" s="42"/>
      <c r="H5" s="42"/>
      <c r="I5" s="42"/>
      <c r="J5" s="42"/>
      <c r="K5" s="42"/>
      <c r="L5" s="42"/>
      <c r="M5" s="42"/>
      <c r="N5" s="42"/>
      <c r="O5" s="42"/>
      <c r="P5" s="42"/>
      <c r="Q5" s="43"/>
    </row>
    <row r="6" spans="3:18" ht="18">
      <c r="C6" s="4"/>
      <c r="D6" s="44" t="s">
        <v>2</v>
      </c>
      <c r="E6" s="44"/>
      <c r="F6" s="44"/>
      <c r="G6" s="44"/>
      <c r="H6" s="44"/>
      <c r="I6" s="44"/>
      <c r="J6" s="44"/>
      <c r="K6" s="44"/>
      <c r="L6" s="44"/>
      <c r="M6" s="44"/>
      <c r="N6" s="44"/>
      <c r="O6" s="44"/>
      <c r="P6" s="44"/>
      <c r="Q6" s="45"/>
      <c r="R6" s="6"/>
    </row>
    <row r="7" spans="3:18">
      <c r="C7" s="4"/>
      <c r="Q7" s="5"/>
    </row>
    <row r="8" spans="3:18" ht="16.5" thickBot="1">
      <c r="C8" s="4"/>
      <c r="Q8" s="5"/>
    </row>
    <row r="9" spans="3:18" ht="39.200000000000003" customHeight="1" thickBot="1">
      <c r="C9" s="46" t="s">
        <v>3</v>
      </c>
      <c r="D9" s="47"/>
      <c r="E9" s="48"/>
      <c r="F9" s="49" t="s">
        <v>4</v>
      </c>
      <c r="G9" s="50"/>
      <c r="H9" s="50"/>
      <c r="I9" s="50"/>
      <c r="J9" s="50"/>
      <c r="K9" s="50"/>
      <c r="L9" s="50"/>
      <c r="M9" s="50"/>
      <c r="N9" s="50"/>
      <c r="O9" s="50"/>
      <c r="P9" s="50"/>
      <c r="Q9" s="51"/>
      <c r="R9" s="8"/>
    </row>
    <row r="10" spans="3:18" ht="28.15" customHeight="1">
      <c r="C10" s="52" t="s">
        <v>5</v>
      </c>
      <c r="D10" s="54" t="s">
        <v>6</v>
      </c>
      <c r="E10" s="54" t="s">
        <v>7</v>
      </c>
      <c r="F10" s="54" t="s">
        <v>8</v>
      </c>
      <c r="G10" s="56" t="s">
        <v>9</v>
      </c>
      <c r="H10" s="56"/>
      <c r="I10" s="56"/>
      <c r="J10" s="56"/>
      <c r="K10" s="56"/>
      <c r="L10" s="56"/>
      <c r="M10" s="56"/>
      <c r="N10" s="56"/>
      <c r="O10" s="56" t="s">
        <v>10</v>
      </c>
      <c r="P10" s="56"/>
      <c r="Q10" s="57"/>
    </row>
    <row r="11" spans="3:18" ht="32.1" customHeight="1">
      <c r="C11" s="53"/>
      <c r="D11" s="55"/>
      <c r="E11" s="55"/>
      <c r="F11" s="55"/>
      <c r="G11" s="55" t="s">
        <v>11</v>
      </c>
      <c r="H11" s="55" t="s">
        <v>12</v>
      </c>
      <c r="I11" s="58" t="s">
        <v>13</v>
      </c>
      <c r="J11" s="58"/>
      <c r="K11" s="58"/>
      <c r="L11" s="58"/>
      <c r="M11" s="58" t="s">
        <v>14</v>
      </c>
      <c r="N11" s="58"/>
      <c r="O11" s="58"/>
      <c r="P11" s="58"/>
      <c r="Q11" s="59"/>
    </row>
    <row r="12" spans="3:18" ht="31.5">
      <c r="C12" s="53"/>
      <c r="D12" s="55"/>
      <c r="E12" s="55"/>
      <c r="F12" s="55"/>
      <c r="G12" s="55"/>
      <c r="H12" s="55"/>
      <c r="I12" s="9" t="s">
        <v>15</v>
      </c>
      <c r="J12" s="9" t="s">
        <v>16</v>
      </c>
      <c r="K12" s="9" t="s">
        <v>17</v>
      </c>
      <c r="L12" s="9" t="s">
        <v>18</v>
      </c>
      <c r="M12" s="9" t="s">
        <v>19</v>
      </c>
      <c r="N12" s="9" t="s">
        <v>20</v>
      </c>
      <c r="O12" s="58"/>
      <c r="P12" s="58"/>
      <c r="Q12" s="59"/>
    </row>
    <row r="13" spans="3:18" ht="109.5" customHeight="1">
      <c r="C13" s="25" t="s">
        <v>21</v>
      </c>
      <c r="D13" s="26" t="s">
        <v>22</v>
      </c>
      <c r="E13" s="28" t="s">
        <v>23</v>
      </c>
      <c r="F13" s="30" t="s">
        <v>20</v>
      </c>
      <c r="G13" s="32">
        <v>0.9</v>
      </c>
      <c r="H13" s="60" t="s">
        <v>24</v>
      </c>
      <c r="I13" s="10">
        <v>0.88700000000000001</v>
      </c>
      <c r="J13" s="10">
        <v>0.90800000000000003</v>
      </c>
      <c r="K13" s="10">
        <v>0.90800000000000003</v>
      </c>
      <c r="L13" s="10">
        <v>0.90800000000000003</v>
      </c>
      <c r="M13" s="62">
        <f>IFERROR(L13/L14,"ND")</f>
        <v>1.0088888888888889</v>
      </c>
      <c r="N13" s="34">
        <f>IFERROR(((I13+J13+K13+L13)/(I14+J14+K14+L14)),"ND")</f>
        <v>1.0030555555555554</v>
      </c>
      <c r="O13" s="36" t="s">
        <v>25</v>
      </c>
      <c r="P13" s="37"/>
      <c r="Q13" s="38"/>
    </row>
    <row r="14" spans="3:18" ht="109.5" customHeight="1">
      <c r="C14" s="25"/>
      <c r="D14" s="27"/>
      <c r="E14" s="29"/>
      <c r="F14" s="31"/>
      <c r="G14" s="33"/>
      <c r="H14" s="61"/>
      <c r="I14" s="11">
        <v>0.9</v>
      </c>
      <c r="J14" s="11">
        <v>0.9</v>
      </c>
      <c r="K14" s="11">
        <v>0.9</v>
      </c>
      <c r="L14" s="11">
        <v>0.9</v>
      </c>
      <c r="M14" s="63"/>
      <c r="N14" s="35"/>
      <c r="O14" s="39"/>
      <c r="P14" s="40"/>
      <c r="Q14" s="41"/>
    </row>
    <row r="15" spans="3:18" ht="82.5" customHeight="1">
      <c r="C15" s="78" t="s">
        <v>26</v>
      </c>
      <c r="D15" s="79" t="s">
        <v>27</v>
      </c>
      <c r="E15" s="81" t="s">
        <v>23</v>
      </c>
      <c r="F15" s="82" t="s">
        <v>28</v>
      </c>
      <c r="G15" s="83">
        <v>36939</v>
      </c>
      <c r="H15" s="85" t="s">
        <v>29</v>
      </c>
      <c r="I15" s="12">
        <f>SUM(I19,I21,I25,I27,I31,I33,I35,I37,I39,I41,I43,I45,I47,I53,I55,I59,I61,I63,I65,I69,I71,I73,I77,I79,I81,I83,I85,I87,I89,I91)</f>
        <v>7261</v>
      </c>
      <c r="J15" s="12">
        <f t="shared" ref="J15:L15" si="0">SUM(J19,J21,J25,J27,J31,J33,J35,J37,J39,J41,J43,J45,J47,J53,J55,J59,J61,J63,J65,J69,J71,J73,J77,J79,J81,J83,J85,J87,J89,J91)</f>
        <v>17748</v>
      </c>
      <c r="K15" s="12">
        <f t="shared" si="0"/>
        <v>7277</v>
      </c>
      <c r="L15" s="12">
        <f t="shared" si="0"/>
        <v>8766</v>
      </c>
      <c r="M15" s="64">
        <f t="shared" ref="M15" si="1">IFERROR(L15/L16,"ND")</f>
        <v>1.3195845250639771</v>
      </c>
      <c r="N15" s="64">
        <f t="shared" ref="N15" si="2">IFERROR(((I15+J15+K15+L15)/(I16+J16+K16+L16)),"ND")</f>
        <v>1.1113457321530089</v>
      </c>
      <c r="O15" s="65" t="s">
        <v>30</v>
      </c>
      <c r="P15" s="65"/>
      <c r="Q15" s="66"/>
    </row>
    <row r="16" spans="3:18" ht="82.5" customHeight="1">
      <c r="C16" s="78"/>
      <c r="D16" s="80"/>
      <c r="E16" s="81"/>
      <c r="F16" s="82"/>
      <c r="G16" s="84"/>
      <c r="H16" s="86"/>
      <c r="I16" s="12">
        <v>6711</v>
      </c>
      <c r="J16" s="12">
        <v>15897</v>
      </c>
      <c r="K16" s="12">
        <v>7688</v>
      </c>
      <c r="L16" s="19">
        <v>6643</v>
      </c>
      <c r="M16" s="64"/>
      <c r="N16" s="64"/>
      <c r="O16" s="65"/>
      <c r="P16" s="65"/>
      <c r="Q16" s="66"/>
    </row>
    <row r="17" spans="3:17" ht="82.5" customHeight="1">
      <c r="C17" s="67" t="s">
        <v>31</v>
      </c>
      <c r="D17" s="68" t="s">
        <v>32</v>
      </c>
      <c r="E17" s="70" t="s">
        <v>23</v>
      </c>
      <c r="F17" s="71" t="s">
        <v>33</v>
      </c>
      <c r="G17" s="73">
        <f t="shared" ref="G17" si="3">I18+J18+K18+L18</f>
        <v>1400</v>
      </c>
      <c r="H17" s="75" t="s">
        <v>29</v>
      </c>
      <c r="I17" s="13">
        <v>360</v>
      </c>
      <c r="J17" s="13">
        <v>319</v>
      </c>
      <c r="K17" s="13">
        <v>318</v>
      </c>
      <c r="L17" s="20">
        <v>271</v>
      </c>
      <c r="M17" s="77">
        <f t="shared" ref="M17" si="4">IFERROR(L17/L18,"ND")</f>
        <v>0.75698324022346364</v>
      </c>
      <c r="N17" s="77">
        <f t="shared" ref="N17" si="5">IFERROR(((I17+J17+K17+L17)/(I18+J18+K18+L18)),"ND")</f>
        <v>0.90571428571428569</v>
      </c>
      <c r="O17" s="87" t="s">
        <v>34</v>
      </c>
      <c r="P17" s="87"/>
      <c r="Q17" s="88"/>
    </row>
    <row r="18" spans="3:17" ht="82.5" customHeight="1">
      <c r="C18" s="67"/>
      <c r="D18" s="69"/>
      <c r="E18" s="70"/>
      <c r="F18" s="72"/>
      <c r="G18" s="74"/>
      <c r="H18" s="76"/>
      <c r="I18" s="14">
        <v>360</v>
      </c>
      <c r="J18" s="14">
        <v>319</v>
      </c>
      <c r="K18" s="14">
        <v>363</v>
      </c>
      <c r="L18" s="20">
        <v>358</v>
      </c>
      <c r="M18" s="77"/>
      <c r="N18" s="77"/>
      <c r="O18" s="87"/>
      <c r="P18" s="87"/>
      <c r="Q18" s="88"/>
    </row>
    <row r="19" spans="3:17" ht="82.5" customHeight="1">
      <c r="C19" s="89" t="s">
        <v>35</v>
      </c>
      <c r="D19" s="90" t="s">
        <v>36</v>
      </c>
      <c r="E19" s="29" t="s">
        <v>23</v>
      </c>
      <c r="F19" s="92" t="s">
        <v>37</v>
      </c>
      <c r="G19" s="93">
        <f t="shared" ref="G19" si="6">I20+J20+K20+L20</f>
        <v>1328</v>
      </c>
      <c r="H19" s="94" t="s">
        <v>29</v>
      </c>
      <c r="I19" s="16">
        <v>342</v>
      </c>
      <c r="J19" s="16">
        <v>301</v>
      </c>
      <c r="K19" s="16">
        <v>300</v>
      </c>
      <c r="L19" s="21">
        <v>249</v>
      </c>
      <c r="M19" s="63">
        <f t="shared" ref="M19" si="7">IFERROR(L19/L20,"ND")</f>
        <v>0.73235294117647054</v>
      </c>
      <c r="N19" s="63">
        <f t="shared" ref="N19" si="8">IFERROR(((I19+J19+K19+L19)/(I20+J20+K20+L20)),"ND")</f>
        <v>0.89759036144578308</v>
      </c>
      <c r="O19" s="95" t="s">
        <v>38</v>
      </c>
      <c r="P19" s="95"/>
      <c r="Q19" s="96"/>
    </row>
    <row r="20" spans="3:17" ht="82.5" customHeight="1">
      <c r="C20" s="89"/>
      <c r="D20" s="91"/>
      <c r="E20" s="29"/>
      <c r="F20" s="92"/>
      <c r="G20" s="93"/>
      <c r="H20" s="94"/>
      <c r="I20" s="16">
        <v>342</v>
      </c>
      <c r="J20" s="16">
        <v>301</v>
      </c>
      <c r="K20" s="16">
        <v>345</v>
      </c>
      <c r="L20" s="21">
        <v>340</v>
      </c>
      <c r="M20" s="63"/>
      <c r="N20" s="63"/>
      <c r="O20" s="95"/>
      <c r="P20" s="95"/>
      <c r="Q20" s="96"/>
    </row>
    <row r="21" spans="3:17" ht="82.5" customHeight="1">
      <c r="C21" s="89" t="s">
        <v>39</v>
      </c>
      <c r="D21" s="90" t="s">
        <v>40</v>
      </c>
      <c r="E21" s="29" t="s">
        <v>23</v>
      </c>
      <c r="F21" s="92" t="s">
        <v>37</v>
      </c>
      <c r="G21" s="93">
        <f t="shared" ref="G21" si="9">I22+J22+K22+L22</f>
        <v>72</v>
      </c>
      <c r="H21" s="94" t="s">
        <v>29</v>
      </c>
      <c r="I21" s="16">
        <v>18</v>
      </c>
      <c r="J21" s="16">
        <v>18</v>
      </c>
      <c r="K21" s="16">
        <v>18</v>
      </c>
      <c r="L21" s="21">
        <v>18</v>
      </c>
      <c r="M21" s="63">
        <f t="shared" ref="M21" si="10">IFERROR(L21/L22,"ND")</f>
        <v>1</v>
      </c>
      <c r="N21" s="63">
        <f t="shared" ref="N21" si="11">IFERROR(((I21+J21+K21+L21)/(I22+J22+K22+L22)),"ND")</f>
        <v>1</v>
      </c>
      <c r="O21" s="97" t="s">
        <v>41</v>
      </c>
      <c r="P21" s="97"/>
      <c r="Q21" s="98"/>
    </row>
    <row r="22" spans="3:17" ht="82.5" customHeight="1">
      <c r="C22" s="89"/>
      <c r="D22" s="91"/>
      <c r="E22" s="29"/>
      <c r="F22" s="92"/>
      <c r="G22" s="93"/>
      <c r="H22" s="94"/>
      <c r="I22" s="15">
        <v>18</v>
      </c>
      <c r="J22" s="15">
        <v>18</v>
      </c>
      <c r="K22" s="15">
        <v>18</v>
      </c>
      <c r="L22" s="22">
        <v>18</v>
      </c>
      <c r="M22" s="63"/>
      <c r="N22" s="63"/>
      <c r="O22" s="97"/>
      <c r="P22" s="97"/>
      <c r="Q22" s="98"/>
    </row>
    <row r="23" spans="3:17" ht="82.5" customHeight="1">
      <c r="C23" s="67" t="s">
        <v>42</v>
      </c>
      <c r="D23" s="68" t="s">
        <v>43</v>
      </c>
      <c r="E23" s="70" t="s">
        <v>23</v>
      </c>
      <c r="F23" s="71" t="s">
        <v>33</v>
      </c>
      <c r="G23" s="101">
        <f t="shared" ref="G23" si="12">I24+J24+K24+L24</f>
        <v>10630</v>
      </c>
      <c r="H23" s="102" t="s">
        <v>29</v>
      </c>
      <c r="I23" s="13">
        <v>3676</v>
      </c>
      <c r="J23" s="13">
        <v>4352</v>
      </c>
      <c r="K23" s="13">
        <v>3937</v>
      </c>
      <c r="L23" s="20">
        <v>4563</v>
      </c>
      <c r="M23" s="77">
        <f t="shared" ref="M23" si="13">IFERROR(L23/L24,"ND")</f>
        <v>1.9583690987124462</v>
      </c>
      <c r="N23" s="77">
        <f t="shared" ref="N23" si="14">IFERROR(((I23+J23+K23+L23)/(I24+J24+K24+L24)),"ND")</f>
        <v>1.5548447789275635</v>
      </c>
      <c r="O23" s="87" t="s">
        <v>44</v>
      </c>
      <c r="P23" s="87"/>
      <c r="Q23" s="88"/>
    </row>
    <row r="24" spans="3:17" ht="82.5" customHeight="1">
      <c r="C24" s="67"/>
      <c r="D24" s="69"/>
      <c r="E24" s="70"/>
      <c r="F24" s="71"/>
      <c r="G24" s="101"/>
      <c r="H24" s="102"/>
      <c r="I24" s="13">
        <v>2520</v>
      </c>
      <c r="J24" s="13">
        <v>2550</v>
      </c>
      <c r="K24" s="13">
        <v>3230</v>
      </c>
      <c r="L24" s="20">
        <v>2330</v>
      </c>
      <c r="M24" s="77"/>
      <c r="N24" s="77"/>
      <c r="O24" s="87"/>
      <c r="P24" s="87"/>
      <c r="Q24" s="88"/>
    </row>
    <row r="25" spans="3:17" ht="82.5" customHeight="1">
      <c r="C25" s="89" t="s">
        <v>45</v>
      </c>
      <c r="D25" s="99" t="s">
        <v>46</v>
      </c>
      <c r="E25" s="29" t="s">
        <v>23</v>
      </c>
      <c r="F25" s="92" t="s">
        <v>37</v>
      </c>
      <c r="G25" s="93">
        <f t="shared" ref="G25" si="15">I26+J26+K26+L26</f>
        <v>10500</v>
      </c>
      <c r="H25" s="94" t="s">
        <v>29</v>
      </c>
      <c r="I25" s="16">
        <v>3656</v>
      </c>
      <c r="J25" s="16">
        <v>4302</v>
      </c>
      <c r="K25" s="16">
        <v>3907</v>
      </c>
      <c r="L25" s="21">
        <v>4533</v>
      </c>
      <c r="M25" s="63">
        <f t="shared" ref="M25" si="16">IFERROR(L25/L26,"ND")</f>
        <v>1.9708695652173913</v>
      </c>
      <c r="N25" s="63">
        <f t="shared" ref="N25" si="17">IFERROR(((I25+J25+K25+L25)/(I26+J26+K26+L26)),"ND")</f>
        <v>1.5617142857142856</v>
      </c>
      <c r="O25" s="95" t="s">
        <v>47</v>
      </c>
      <c r="P25" s="95"/>
      <c r="Q25" s="96"/>
    </row>
    <row r="26" spans="3:17" ht="82.5" customHeight="1">
      <c r="C26" s="89"/>
      <c r="D26" s="100"/>
      <c r="E26" s="29"/>
      <c r="F26" s="92"/>
      <c r="G26" s="93"/>
      <c r="H26" s="94"/>
      <c r="I26" s="15">
        <v>2500</v>
      </c>
      <c r="J26" s="15">
        <v>2500</v>
      </c>
      <c r="K26" s="15">
        <v>3200</v>
      </c>
      <c r="L26" s="22">
        <v>2300</v>
      </c>
      <c r="M26" s="63"/>
      <c r="N26" s="63"/>
      <c r="O26" s="95"/>
      <c r="P26" s="95"/>
      <c r="Q26" s="96"/>
    </row>
    <row r="27" spans="3:17" ht="82.5" customHeight="1">
      <c r="C27" s="89" t="s">
        <v>48</v>
      </c>
      <c r="D27" s="99" t="s">
        <v>49</v>
      </c>
      <c r="E27" s="29" t="s">
        <v>23</v>
      </c>
      <c r="F27" s="92" t="s">
        <v>37</v>
      </c>
      <c r="G27" s="93">
        <f t="shared" ref="G27" si="18">I28+J28+K28+L28</f>
        <v>130</v>
      </c>
      <c r="H27" s="94" t="s">
        <v>29</v>
      </c>
      <c r="I27" s="16">
        <v>20</v>
      </c>
      <c r="J27" s="16">
        <v>50</v>
      </c>
      <c r="K27" s="16">
        <v>30</v>
      </c>
      <c r="L27" s="21">
        <v>30</v>
      </c>
      <c r="M27" s="63">
        <f t="shared" ref="M27" si="19">IFERROR(L27/L28,"ND")</f>
        <v>1</v>
      </c>
      <c r="N27" s="63">
        <f t="shared" ref="N27" si="20">IFERROR(((I27+J27+K27+L27)/(I28+J28+K28+L28)),"ND")</f>
        <v>1</v>
      </c>
      <c r="O27" s="95" t="s">
        <v>50</v>
      </c>
      <c r="P27" s="95"/>
      <c r="Q27" s="96"/>
    </row>
    <row r="28" spans="3:17" ht="82.5" customHeight="1">
      <c r="C28" s="89"/>
      <c r="D28" s="100"/>
      <c r="E28" s="29"/>
      <c r="F28" s="92"/>
      <c r="G28" s="93"/>
      <c r="H28" s="94"/>
      <c r="I28" s="16">
        <v>20</v>
      </c>
      <c r="J28" s="16">
        <v>50</v>
      </c>
      <c r="K28" s="16">
        <v>30</v>
      </c>
      <c r="L28" s="21">
        <v>30</v>
      </c>
      <c r="M28" s="63"/>
      <c r="N28" s="63"/>
      <c r="O28" s="95"/>
      <c r="P28" s="95"/>
      <c r="Q28" s="96"/>
    </row>
    <row r="29" spans="3:17" ht="82.5" customHeight="1">
      <c r="C29" s="67" t="s">
        <v>51</v>
      </c>
      <c r="D29" s="68" t="s">
        <v>52</v>
      </c>
      <c r="E29" s="70" t="s">
        <v>23</v>
      </c>
      <c r="F29" s="71" t="s">
        <v>37</v>
      </c>
      <c r="G29" s="101">
        <f t="shared" ref="G29" si="21">I30+J30+K30+L30</f>
        <v>15838</v>
      </c>
      <c r="H29" s="102" t="s">
        <v>29</v>
      </c>
      <c r="I29" s="13">
        <v>951</v>
      </c>
      <c r="J29" s="13">
        <v>9671</v>
      </c>
      <c r="K29" s="13">
        <v>812</v>
      </c>
      <c r="L29" s="20">
        <v>1598</v>
      </c>
      <c r="M29" s="77">
        <f t="shared" ref="M29" si="22">IFERROR(L29/L30,"ND")</f>
        <v>0.76605944391179293</v>
      </c>
      <c r="N29" s="77">
        <f t="shared" ref="N29" si="23">IFERROR(((I29+J29+K29+L29)/(I30+J30+K30+L30)),"ND")</f>
        <v>0.82283116555120595</v>
      </c>
      <c r="O29" s="87" t="s">
        <v>53</v>
      </c>
      <c r="P29" s="87"/>
      <c r="Q29" s="88"/>
    </row>
    <row r="30" spans="3:17" ht="82.5" customHeight="1">
      <c r="C30" s="67"/>
      <c r="D30" s="69"/>
      <c r="E30" s="70"/>
      <c r="F30" s="71"/>
      <c r="G30" s="101"/>
      <c r="H30" s="102"/>
      <c r="I30" s="17">
        <v>1821</v>
      </c>
      <c r="J30" s="17">
        <v>9912</v>
      </c>
      <c r="K30" s="17">
        <v>2019</v>
      </c>
      <c r="L30" s="23">
        <v>2086</v>
      </c>
      <c r="M30" s="77"/>
      <c r="N30" s="77"/>
      <c r="O30" s="87"/>
      <c r="P30" s="87"/>
      <c r="Q30" s="88"/>
    </row>
    <row r="31" spans="3:17" ht="82.5" customHeight="1">
      <c r="C31" s="103" t="s">
        <v>54</v>
      </c>
      <c r="D31" s="105" t="s">
        <v>55</v>
      </c>
      <c r="E31" s="29" t="s">
        <v>23</v>
      </c>
      <c r="F31" s="92" t="s">
        <v>37</v>
      </c>
      <c r="G31" s="93">
        <f t="shared" ref="G31" si="24">I32+J32+K32+L32</f>
        <v>7</v>
      </c>
      <c r="H31" s="94" t="s">
        <v>29</v>
      </c>
      <c r="I31" s="16">
        <v>2</v>
      </c>
      <c r="J31" s="16">
        <v>1</v>
      </c>
      <c r="K31" s="16">
        <v>2</v>
      </c>
      <c r="L31" s="21">
        <v>2</v>
      </c>
      <c r="M31" s="63">
        <f t="shared" ref="M31" si="25">IFERROR(L31/L32,"ND")</f>
        <v>1</v>
      </c>
      <c r="N31" s="63">
        <f t="shared" ref="N31" si="26">IFERROR(((I31+J31+K31+L31)/(I32+J32+K32+L32)),"ND")</f>
        <v>1</v>
      </c>
      <c r="O31" s="97" t="s">
        <v>56</v>
      </c>
      <c r="P31" s="97"/>
      <c r="Q31" s="98"/>
    </row>
    <row r="32" spans="3:17" ht="82.5" customHeight="1">
      <c r="C32" s="104"/>
      <c r="D32" s="106"/>
      <c r="E32" s="29"/>
      <c r="F32" s="92"/>
      <c r="G32" s="93"/>
      <c r="H32" s="94"/>
      <c r="I32" s="16">
        <v>2</v>
      </c>
      <c r="J32" s="16">
        <v>1</v>
      </c>
      <c r="K32" s="16">
        <v>2</v>
      </c>
      <c r="L32" s="21">
        <v>2</v>
      </c>
      <c r="M32" s="63"/>
      <c r="N32" s="63"/>
      <c r="O32" s="97"/>
      <c r="P32" s="97"/>
      <c r="Q32" s="98"/>
    </row>
    <row r="33" spans="3:17" ht="82.5" customHeight="1">
      <c r="C33" s="103" t="s">
        <v>57</v>
      </c>
      <c r="D33" s="105" t="s">
        <v>58</v>
      </c>
      <c r="E33" s="29" t="s">
        <v>23</v>
      </c>
      <c r="F33" s="92" t="s">
        <v>37</v>
      </c>
      <c r="G33" s="93">
        <f t="shared" ref="G33" si="27">I34+J34+K34+L34</f>
        <v>5</v>
      </c>
      <c r="H33" s="94" t="s">
        <v>29</v>
      </c>
      <c r="I33" s="16">
        <v>1</v>
      </c>
      <c r="J33" s="16">
        <v>0</v>
      </c>
      <c r="K33" s="16">
        <v>3</v>
      </c>
      <c r="L33" s="21">
        <v>3</v>
      </c>
      <c r="M33" s="63">
        <f t="shared" ref="M33" si="28">IFERROR(L33/L34,"ND")</f>
        <v>1.5</v>
      </c>
      <c r="N33" s="63">
        <f t="shared" ref="N33" si="29">IFERROR(((I33+J33+K33+L33)/(I34+J34+K34+L34)),"ND")</f>
        <v>1.4</v>
      </c>
      <c r="O33" s="95" t="s">
        <v>59</v>
      </c>
      <c r="P33" s="95"/>
      <c r="Q33" s="96"/>
    </row>
    <row r="34" spans="3:17" ht="82.5" customHeight="1">
      <c r="C34" s="104"/>
      <c r="D34" s="106"/>
      <c r="E34" s="29"/>
      <c r="F34" s="92"/>
      <c r="G34" s="93"/>
      <c r="H34" s="94"/>
      <c r="I34" s="15">
        <v>2</v>
      </c>
      <c r="J34" s="15">
        <v>1</v>
      </c>
      <c r="K34" s="15">
        <v>0</v>
      </c>
      <c r="L34" s="22">
        <v>2</v>
      </c>
      <c r="M34" s="63"/>
      <c r="N34" s="63"/>
      <c r="O34" s="95"/>
      <c r="P34" s="95"/>
      <c r="Q34" s="96"/>
    </row>
    <row r="35" spans="3:17" ht="82.5" customHeight="1">
      <c r="C35" s="103" t="s">
        <v>60</v>
      </c>
      <c r="D35" s="105" t="s">
        <v>61</v>
      </c>
      <c r="E35" s="29" t="s">
        <v>23</v>
      </c>
      <c r="F35" s="92" t="s">
        <v>37</v>
      </c>
      <c r="G35" s="93">
        <f t="shared" ref="G35" si="30">I36+J36+K36+L36</f>
        <v>200</v>
      </c>
      <c r="H35" s="94" t="s">
        <v>29</v>
      </c>
      <c r="I35" s="16">
        <v>16</v>
      </c>
      <c r="J35" s="16">
        <v>48</v>
      </c>
      <c r="K35" s="16">
        <v>27</v>
      </c>
      <c r="L35" s="21">
        <v>267</v>
      </c>
      <c r="M35" s="63">
        <f t="shared" ref="M35" si="31">IFERROR(L35/L36,"ND")</f>
        <v>2.2250000000000001</v>
      </c>
      <c r="N35" s="63">
        <f t="shared" ref="N35" si="32">IFERROR(((I35+J35+K35+L35)/(I36+J36+K36+L36)),"ND")</f>
        <v>1.79</v>
      </c>
      <c r="O35" s="95" t="s">
        <v>62</v>
      </c>
      <c r="P35" s="95"/>
      <c r="Q35" s="96"/>
    </row>
    <row r="36" spans="3:17" ht="82.5" customHeight="1">
      <c r="C36" s="104"/>
      <c r="D36" s="106"/>
      <c r="E36" s="29"/>
      <c r="F36" s="92"/>
      <c r="G36" s="93"/>
      <c r="H36" s="94"/>
      <c r="I36" s="16">
        <v>15</v>
      </c>
      <c r="J36" s="16">
        <v>50</v>
      </c>
      <c r="K36" s="16">
        <v>15</v>
      </c>
      <c r="L36" s="21">
        <v>120</v>
      </c>
      <c r="M36" s="63"/>
      <c r="N36" s="63"/>
      <c r="O36" s="95"/>
      <c r="P36" s="95"/>
      <c r="Q36" s="96"/>
    </row>
    <row r="37" spans="3:17" ht="82.5" customHeight="1">
      <c r="C37" s="103" t="s">
        <v>63</v>
      </c>
      <c r="D37" s="105" t="s">
        <v>64</v>
      </c>
      <c r="E37" s="29" t="s">
        <v>23</v>
      </c>
      <c r="F37" s="92" t="s">
        <v>37</v>
      </c>
      <c r="G37" s="93">
        <f t="shared" ref="G37" si="33">I38+J38+K38+L38</f>
        <v>9250</v>
      </c>
      <c r="H37" s="94" t="s">
        <v>29</v>
      </c>
      <c r="I37" s="16">
        <v>129</v>
      </c>
      <c r="J37" s="16">
        <v>8874</v>
      </c>
      <c r="K37" s="16">
        <v>285</v>
      </c>
      <c r="L37" s="21">
        <v>334</v>
      </c>
      <c r="M37" s="63">
        <f t="shared" ref="M37" si="34">IFERROR(L37/L38,"ND")</f>
        <v>1.3360000000000001</v>
      </c>
      <c r="N37" s="63">
        <f t="shared" ref="N37" si="35">IFERROR(((I37+J37+K37+L37)/(I38+J38+K38+L38)),"ND")</f>
        <v>1.0402162162162163</v>
      </c>
      <c r="O37" s="95" t="s">
        <v>65</v>
      </c>
      <c r="P37" s="95"/>
      <c r="Q37" s="96"/>
    </row>
    <row r="38" spans="3:17" ht="82.5" customHeight="1">
      <c r="C38" s="104"/>
      <c r="D38" s="106"/>
      <c r="E38" s="29"/>
      <c r="F38" s="92"/>
      <c r="G38" s="93"/>
      <c r="H38" s="94"/>
      <c r="I38" s="15">
        <v>250</v>
      </c>
      <c r="J38" s="15">
        <v>8500</v>
      </c>
      <c r="K38" s="15">
        <v>250</v>
      </c>
      <c r="L38" s="22">
        <v>250</v>
      </c>
      <c r="M38" s="63"/>
      <c r="N38" s="63"/>
      <c r="O38" s="95"/>
      <c r="P38" s="95"/>
      <c r="Q38" s="96"/>
    </row>
    <row r="39" spans="3:17" ht="82.5" customHeight="1">
      <c r="C39" s="103" t="s">
        <v>66</v>
      </c>
      <c r="D39" s="105" t="s">
        <v>67</v>
      </c>
      <c r="E39" s="29" t="s">
        <v>23</v>
      </c>
      <c r="F39" s="92" t="s">
        <v>37</v>
      </c>
      <c r="G39" s="93">
        <f t="shared" ref="G39" si="36">I40+J40+K40+L40</f>
        <v>1340</v>
      </c>
      <c r="H39" s="94" t="s">
        <v>29</v>
      </c>
      <c r="I39" s="16">
        <v>252</v>
      </c>
      <c r="J39" s="16">
        <v>236</v>
      </c>
      <c r="K39" s="16">
        <v>250</v>
      </c>
      <c r="L39" s="21">
        <v>803</v>
      </c>
      <c r="M39" s="63">
        <f t="shared" ref="M39" si="37">IFERROR(L39/L40,"ND")</f>
        <v>1.7844444444444445</v>
      </c>
      <c r="N39" s="63">
        <f t="shared" ref="N39" si="38">IFERROR(((I39+J39+K39+L39)/(I40+J40+K40+L40)),"ND")</f>
        <v>1.1499999999999999</v>
      </c>
      <c r="O39" s="95" t="s">
        <v>68</v>
      </c>
      <c r="P39" s="95"/>
      <c r="Q39" s="96"/>
    </row>
    <row r="40" spans="3:17" ht="82.5" customHeight="1">
      <c r="C40" s="104"/>
      <c r="D40" s="106"/>
      <c r="E40" s="29"/>
      <c r="F40" s="92"/>
      <c r="G40" s="93"/>
      <c r="H40" s="94"/>
      <c r="I40" s="16">
        <v>300</v>
      </c>
      <c r="J40" s="16">
        <v>350</v>
      </c>
      <c r="K40" s="16">
        <v>240</v>
      </c>
      <c r="L40" s="21">
        <v>450</v>
      </c>
      <c r="M40" s="63"/>
      <c r="N40" s="63"/>
      <c r="O40" s="95"/>
      <c r="P40" s="95"/>
      <c r="Q40" s="96"/>
    </row>
    <row r="41" spans="3:17" ht="82.5" customHeight="1">
      <c r="C41" s="103" t="s">
        <v>69</v>
      </c>
      <c r="D41" s="105" t="s">
        <v>70</v>
      </c>
      <c r="E41" s="29" t="s">
        <v>23</v>
      </c>
      <c r="F41" s="92" t="s">
        <v>37</v>
      </c>
      <c r="G41" s="93">
        <f t="shared" ref="G41" si="39">I42+J42+K42+L42</f>
        <v>5000</v>
      </c>
      <c r="H41" s="94" t="s">
        <v>29</v>
      </c>
      <c r="I41" s="16">
        <v>547</v>
      </c>
      <c r="J41" s="16">
        <v>504</v>
      </c>
      <c r="K41" s="16">
        <v>239</v>
      </c>
      <c r="L41" s="21">
        <v>170</v>
      </c>
      <c r="M41" s="63">
        <f t="shared" ref="M41" si="40">IFERROR(L41/L42,"ND")</f>
        <v>0.13600000000000001</v>
      </c>
      <c r="N41" s="63">
        <f t="shared" ref="N41" si="41">IFERROR(((I41+J41+K41+L41)/(I42+J42+K42+L42)),"ND")</f>
        <v>0.29199999999999998</v>
      </c>
      <c r="O41" s="95" t="s">
        <v>71</v>
      </c>
      <c r="P41" s="95"/>
      <c r="Q41" s="96"/>
    </row>
    <row r="42" spans="3:17" ht="82.5" customHeight="1">
      <c r="C42" s="104"/>
      <c r="D42" s="106"/>
      <c r="E42" s="29"/>
      <c r="F42" s="92"/>
      <c r="G42" s="93"/>
      <c r="H42" s="94"/>
      <c r="I42" s="15">
        <v>1250</v>
      </c>
      <c r="J42" s="15">
        <v>1000</v>
      </c>
      <c r="K42" s="15">
        <v>1500</v>
      </c>
      <c r="L42" s="22">
        <v>1250</v>
      </c>
      <c r="M42" s="63"/>
      <c r="N42" s="63"/>
      <c r="O42" s="95"/>
      <c r="P42" s="95"/>
      <c r="Q42" s="96"/>
    </row>
    <row r="43" spans="3:17" ht="82.5" customHeight="1">
      <c r="C43" s="103" t="s">
        <v>72</v>
      </c>
      <c r="D43" s="105" t="s">
        <v>73</v>
      </c>
      <c r="E43" s="29" t="s">
        <v>23</v>
      </c>
      <c r="F43" s="92" t="s">
        <v>37</v>
      </c>
      <c r="G43" s="93">
        <f t="shared" ref="G43" si="42">I44+J44+K44+L44</f>
        <v>6</v>
      </c>
      <c r="H43" s="94" t="s">
        <v>29</v>
      </c>
      <c r="I43" s="16">
        <v>2</v>
      </c>
      <c r="J43" s="16">
        <v>1</v>
      </c>
      <c r="K43" s="16">
        <v>2</v>
      </c>
      <c r="L43" s="21">
        <v>0</v>
      </c>
      <c r="M43" s="63">
        <f t="shared" ref="M43" si="43">IFERROR(L43/L44,"ND")</f>
        <v>0</v>
      </c>
      <c r="N43" s="63">
        <f t="shared" ref="N43" si="44">IFERROR(((I43+J43+K43+L43)/(I44+J44+K44+L44)),"ND")</f>
        <v>0.83333333333333337</v>
      </c>
      <c r="O43" s="95" t="s">
        <v>74</v>
      </c>
      <c r="P43" s="95"/>
      <c r="Q43" s="96"/>
    </row>
    <row r="44" spans="3:17" ht="82.5" customHeight="1">
      <c r="C44" s="104"/>
      <c r="D44" s="106"/>
      <c r="E44" s="29"/>
      <c r="F44" s="92"/>
      <c r="G44" s="93"/>
      <c r="H44" s="94"/>
      <c r="I44" s="16">
        <v>2</v>
      </c>
      <c r="J44" s="16">
        <v>1</v>
      </c>
      <c r="K44" s="16">
        <v>2</v>
      </c>
      <c r="L44" s="21">
        <v>1</v>
      </c>
      <c r="M44" s="63"/>
      <c r="N44" s="63"/>
      <c r="O44" s="95"/>
      <c r="P44" s="95"/>
      <c r="Q44" s="96"/>
    </row>
    <row r="45" spans="3:17" ht="82.5" customHeight="1">
      <c r="C45" s="103" t="s">
        <v>75</v>
      </c>
      <c r="D45" s="105" t="s">
        <v>76</v>
      </c>
      <c r="E45" s="29" t="s">
        <v>23</v>
      </c>
      <c r="F45" s="92" t="s">
        <v>37</v>
      </c>
      <c r="G45" s="93">
        <f t="shared" ref="G45" si="45">I46+J46+K46+L46</f>
        <v>2</v>
      </c>
      <c r="H45" s="94" t="s">
        <v>29</v>
      </c>
      <c r="I45" s="16">
        <v>0</v>
      </c>
      <c r="J45" s="16">
        <v>1</v>
      </c>
      <c r="K45" s="16">
        <v>0</v>
      </c>
      <c r="L45" s="21">
        <v>1</v>
      </c>
      <c r="M45" s="63">
        <f t="shared" ref="M45" si="46">IFERROR(L45/L46,"ND")</f>
        <v>1</v>
      </c>
      <c r="N45" s="63">
        <f t="shared" ref="N45" si="47">IFERROR(((I45+J45+K45+L45)/(I46+J46+K46+L46)),"ND")</f>
        <v>1</v>
      </c>
      <c r="O45" s="95" t="s">
        <v>77</v>
      </c>
      <c r="P45" s="95"/>
      <c r="Q45" s="96"/>
    </row>
    <row r="46" spans="3:17" ht="82.5" customHeight="1">
      <c r="C46" s="104"/>
      <c r="D46" s="106"/>
      <c r="E46" s="29"/>
      <c r="F46" s="92"/>
      <c r="G46" s="93"/>
      <c r="H46" s="94"/>
      <c r="I46" s="15">
        <v>0</v>
      </c>
      <c r="J46" s="15">
        <v>1</v>
      </c>
      <c r="K46" s="15">
        <v>0</v>
      </c>
      <c r="L46" s="22">
        <v>1</v>
      </c>
      <c r="M46" s="63"/>
      <c r="N46" s="63"/>
      <c r="O46" s="95"/>
      <c r="P46" s="95"/>
      <c r="Q46" s="96"/>
    </row>
    <row r="47" spans="3:17" ht="82.5" customHeight="1">
      <c r="C47" s="103" t="s">
        <v>78</v>
      </c>
      <c r="D47" s="105" t="s">
        <v>79</v>
      </c>
      <c r="E47" s="29" t="s">
        <v>23</v>
      </c>
      <c r="F47" s="92" t="s">
        <v>37</v>
      </c>
      <c r="G47" s="93">
        <f t="shared" ref="G47" si="48">I48+J48+K48+L48</f>
        <v>28</v>
      </c>
      <c r="H47" s="94" t="s">
        <v>29</v>
      </c>
      <c r="I47" s="16">
        <v>2</v>
      </c>
      <c r="J47" s="16">
        <v>6</v>
      </c>
      <c r="K47" s="16">
        <v>4</v>
      </c>
      <c r="L47" s="21">
        <v>18</v>
      </c>
      <c r="M47" s="63">
        <f t="shared" ref="M47" si="49">IFERROR(L47/L48,"ND")</f>
        <v>1.8</v>
      </c>
      <c r="N47" s="63">
        <f t="shared" ref="N47" si="50">IFERROR(((I47+J47+K47+L47)/(I48+J48+K48+L48)),"ND")</f>
        <v>1.0714285714285714</v>
      </c>
      <c r="O47" s="95" t="s">
        <v>80</v>
      </c>
      <c r="P47" s="95"/>
      <c r="Q47" s="96"/>
    </row>
    <row r="48" spans="3:17" ht="82.5" customHeight="1">
      <c r="C48" s="104"/>
      <c r="D48" s="106"/>
      <c r="E48" s="29"/>
      <c r="F48" s="92"/>
      <c r="G48" s="93"/>
      <c r="H48" s="94"/>
      <c r="I48" s="16">
        <v>0</v>
      </c>
      <c r="J48" s="16">
        <v>8</v>
      </c>
      <c r="K48" s="16">
        <v>10</v>
      </c>
      <c r="L48" s="21">
        <v>10</v>
      </c>
      <c r="M48" s="63"/>
      <c r="N48" s="63"/>
      <c r="O48" s="95"/>
      <c r="P48" s="95"/>
      <c r="Q48" s="96"/>
    </row>
    <row r="49" spans="3:17" ht="82.5" customHeight="1">
      <c r="C49" s="107" t="s">
        <v>81</v>
      </c>
      <c r="D49" s="110" t="s">
        <v>82</v>
      </c>
      <c r="E49" s="112" t="s">
        <v>23</v>
      </c>
      <c r="F49" s="71" t="s">
        <v>37</v>
      </c>
      <c r="G49" s="101">
        <f t="shared" ref="G49" si="51">I50+J50+K50+L50</f>
        <v>120</v>
      </c>
      <c r="H49" s="102" t="s">
        <v>29</v>
      </c>
      <c r="I49" s="13">
        <v>7</v>
      </c>
      <c r="J49" s="13">
        <v>3</v>
      </c>
      <c r="K49" s="13">
        <v>20</v>
      </c>
      <c r="L49" s="20">
        <v>7</v>
      </c>
      <c r="M49" s="77">
        <f t="shared" ref="M49" si="52">IFERROR(L49/L50,"ND")</f>
        <v>0.23333333333333334</v>
      </c>
      <c r="N49" s="77">
        <f t="shared" ref="N49" si="53">IFERROR(((I49+J49+K49+L49)/(I50+J50+K50+L50)),"ND")</f>
        <v>0.30833333333333335</v>
      </c>
      <c r="O49" s="87" t="s">
        <v>83</v>
      </c>
      <c r="P49" s="87"/>
      <c r="Q49" s="88"/>
    </row>
    <row r="50" spans="3:17" ht="82.5" customHeight="1">
      <c r="C50" s="108"/>
      <c r="D50" s="111"/>
      <c r="E50" s="113"/>
      <c r="F50" s="71"/>
      <c r="G50" s="101"/>
      <c r="H50" s="102"/>
      <c r="I50" s="17">
        <v>30</v>
      </c>
      <c r="J50" s="17">
        <v>30</v>
      </c>
      <c r="K50" s="17">
        <v>30</v>
      </c>
      <c r="L50" s="23">
        <v>30</v>
      </c>
      <c r="M50" s="77"/>
      <c r="N50" s="77"/>
      <c r="O50" s="87"/>
      <c r="P50" s="87"/>
      <c r="Q50" s="88"/>
    </row>
    <row r="51" spans="3:17" ht="82.5" customHeight="1">
      <c r="C51" s="108"/>
      <c r="D51" s="110" t="s">
        <v>84</v>
      </c>
      <c r="E51" s="112" t="s">
        <v>23</v>
      </c>
      <c r="F51" s="71" t="s">
        <v>37</v>
      </c>
      <c r="G51" s="101">
        <f t="shared" ref="G51" si="54">I52+J52+K52+L52</f>
        <v>95</v>
      </c>
      <c r="H51" s="102" t="s">
        <v>29</v>
      </c>
      <c r="I51" s="13">
        <v>35</v>
      </c>
      <c r="J51" s="13">
        <v>42</v>
      </c>
      <c r="K51" s="13">
        <v>27</v>
      </c>
      <c r="L51" s="20">
        <v>47</v>
      </c>
      <c r="M51" s="77">
        <f t="shared" ref="M51" si="55">IFERROR(L51/L52,"ND")</f>
        <v>1.88</v>
      </c>
      <c r="N51" s="77">
        <f t="shared" ref="N51" si="56">IFERROR(((I51+J51+K51+L51)/(I52+J52+K52+L52)),"ND")</f>
        <v>1.5894736842105264</v>
      </c>
      <c r="O51" s="87" t="s">
        <v>85</v>
      </c>
      <c r="P51" s="87"/>
      <c r="Q51" s="88"/>
    </row>
    <row r="52" spans="3:17" ht="82.5" customHeight="1">
      <c r="C52" s="109"/>
      <c r="D52" s="111"/>
      <c r="E52" s="113"/>
      <c r="F52" s="71"/>
      <c r="G52" s="101"/>
      <c r="H52" s="102"/>
      <c r="I52" s="13">
        <v>23</v>
      </c>
      <c r="J52" s="13">
        <v>24</v>
      </c>
      <c r="K52" s="13">
        <v>23</v>
      </c>
      <c r="L52" s="20">
        <v>25</v>
      </c>
      <c r="M52" s="77"/>
      <c r="N52" s="77"/>
      <c r="O52" s="87"/>
      <c r="P52" s="87"/>
      <c r="Q52" s="88"/>
    </row>
    <row r="53" spans="3:17" ht="82.5" customHeight="1">
      <c r="C53" s="114" t="s">
        <v>86</v>
      </c>
      <c r="D53" s="116" t="s">
        <v>87</v>
      </c>
      <c r="E53" s="117" t="s">
        <v>23</v>
      </c>
      <c r="F53" s="92" t="s">
        <v>37</v>
      </c>
      <c r="G53" s="93">
        <f t="shared" ref="G53" si="57">I54+J54+K54+L54</f>
        <v>200</v>
      </c>
      <c r="H53" s="94" t="s">
        <v>29</v>
      </c>
      <c r="I53" s="16">
        <v>29</v>
      </c>
      <c r="J53" s="16">
        <v>21</v>
      </c>
      <c r="K53" s="16">
        <v>56</v>
      </c>
      <c r="L53" s="21">
        <v>68</v>
      </c>
      <c r="M53" s="63">
        <f t="shared" ref="M53" si="58">IFERROR(L53/L54,"ND")</f>
        <v>1.36</v>
      </c>
      <c r="N53" s="63">
        <f t="shared" ref="N53" si="59">IFERROR(((I53+J53+K53+L53)/(I54+J54+K54+L54)),"ND")</f>
        <v>0.87</v>
      </c>
      <c r="O53" s="95" t="s">
        <v>88</v>
      </c>
      <c r="P53" s="95"/>
      <c r="Q53" s="96"/>
    </row>
    <row r="54" spans="3:17" ht="82.5" customHeight="1">
      <c r="C54" s="115"/>
      <c r="D54" s="116"/>
      <c r="E54" s="118"/>
      <c r="F54" s="92"/>
      <c r="G54" s="93"/>
      <c r="H54" s="94"/>
      <c r="I54" s="15">
        <v>50</v>
      </c>
      <c r="J54" s="15">
        <v>50</v>
      </c>
      <c r="K54" s="15">
        <v>50</v>
      </c>
      <c r="L54" s="22">
        <v>50</v>
      </c>
      <c r="M54" s="63"/>
      <c r="N54" s="63"/>
      <c r="O54" s="95"/>
      <c r="P54" s="95"/>
      <c r="Q54" s="96"/>
    </row>
    <row r="55" spans="3:17" ht="82.5" customHeight="1">
      <c r="C55" s="114" t="s">
        <v>89</v>
      </c>
      <c r="D55" s="116" t="s">
        <v>90</v>
      </c>
      <c r="E55" s="117" t="s">
        <v>23</v>
      </c>
      <c r="F55" s="92" t="s">
        <v>37</v>
      </c>
      <c r="G55" s="93">
        <f t="shared" ref="G55" si="60">I56+J56+K56+L56</f>
        <v>300</v>
      </c>
      <c r="H55" s="94" t="s">
        <v>29</v>
      </c>
      <c r="I55" s="16">
        <v>27</v>
      </c>
      <c r="J55" s="16">
        <v>50</v>
      </c>
      <c r="K55" s="16">
        <v>80</v>
      </c>
      <c r="L55" s="21">
        <v>54</v>
      </c>
      <c r="M55" s="63">
        <f t="shared" ref="M55" si="61">IFERROR(L55/L56,"ND")</f>
        <v>0.72</v>
      </c>
      <c r="N55" s="63">
        <f t="shared" ref="N55" si="62">IFERROR(((I55+J55+K55+L55)/(I56+J56+K56+L56)),"ND")</f>
        <v>0.70333333333333337</v>
      </c>
      <c r="O55" s="95" t="s">
        <v>91</v>
      </c>
      <c r="P55" s="95"/>
      <c r="Q55" s="96"/>
    </row>
    <row r="56" spans="3:17" ht="82.5" customHeight="1">
      <c r="C56" s="115"/>
      <c r="D56" s="116"/>
      <c r="E56" s="118"/>
      <c r="F56" s="92"/>
      <c r="G56" s="93"/>
      <c r="H56" s="94"/>
      <c r="I56" s="16">
        <v>75</v>
      </c>
      <c r="J56" s="16">
        <v>75</v>
      </c>
      <c r="K56" s="16">
        <v>75</v>
      </c>
      <c r="L56" s="21">
        <v>75</v>
      </c>
      <c r="M56" s="63"/>
      <c r="N56" s="63"/>
      <c r="O56" s="95"/>
      <c r="P56" s="95"/>
      <c r="Q56" s="96"/>
    </row>
    <row r="57" spans="3:17" ht="82.5" customHeight="1">
      <c r="C57" s="107" t="s">
        <v>92</v>
      </c>
      <c r="D57" s="119" t="s">
        <v>93</v>
      </c>
      <c r="E57" s="112" t="s">
        <v>23</v>
      </c>
      <c r="F57" s="71" t="s">
        <v>33</v>
      </c>
      <c r="G57" s="101">
        <f t="shared" ref="G57" si="63">I58+J58+K58+L58</f>
        <v>53</v>
      </c>
      <c r="H57" s="102" t="s">
        <v>29</v>
      </c>
      <c r="I57" s="13">
        <v>7</v>
      </c>
      <c r="J57" s="13">
        <v>3</v>
      </c>
      <c r="K57" s="13">
        <v>24</v>
      </c>
      <c r="L57" s="20">
        <v>7</v>
      </c>
      <c r="M57" s="77">
        <f t="shared" ref="M57" si="64">IFERROR(L57/L58,"ND")</f>
        <v>0.58333333333333337</v>
      </c>
      <c r="N57" s="77">
        <f t="shared" ref="N57" si="65">IFERROR(((I57+J57+K57+L57)/(I58+J58+K58+L58)),"ND")</f>
        <v>0.77358490566037741</v>
      </c>
      <c r="O57" s="87" t="s">
        <v>94</v>
      </c>
      <c r="P57" s="87"/>
      <c r="Q57" s="88"/>
    </row>
    <row r="58" spans="3:17" ht="82.5" customHeight="1">
      <c r="C58" s="109"/>
      <c r="D58" s="119"/>
      <c r="E58" s="113"/>
      <c r="F58" s="71"/>
      <c r="G58" s="101"/>
      <c r="H58" s="102"/>
      <c r="I58" s="17">
        <v>13</v>
      </c>
      <c r="J58" s="17">
        <v>13</v>
      </c>
      <c r="K58" s="17">
        <v>15</v>
      </c>
      <c r="L58" s="23">
        <v>12</v>
      </c>
      <c r="M58" s="77"/>
      <c r="N58" s="77"/>
      <c r="O58" s="87"/>
      <c r="P58" s="87"/>
      <c r="Q58" s="88"/>
    </row>
    <row r="59" spans="3:17" ht="82.5" customHeight="1">
      <c r="C59" s="120" t="s">
        <v>95</v>
      </c>
      <c r="D59" s="122" t="s">
        <v>96</v>
      </c>
      <c r="E59" s="117" t="s">
        <v>23</v>
      </c>
      <c r="F59" s="92" t="s">
        <v>37</v>
      </c>
      <c r="G59" s="93">
        <f t="shared" ref="G59" si="66">I60+J60+K60+L60</f>
        <v>2177</v>
      </c>
      <c r="H59" s="94" t="s">
        <v>29</v>
      </c>
      <c r="I59" s="16">
        <v>524</v>
      </c>
      <c r="J59" s="16">
        <v>511</v>
      </c>
      <c r="K59" s="16">
        <v>797</v>
      </c>
      <c r="L59" s="21">
        <v>827</v>
      </c>
      <c r="M59" s="63">
        <f t="shared" ref="M59" si="67">IFERROR(L59/L60,"ND")</f>
        <v>1.6808943089430894</v>
      </c>
      <c r="N59" s="63">
        <f t="shared" ref="N59" si="68">IFERROR(((I59+J59+K59+L59)/(I60+J60+K60+L60)),"ND")</f>
        <v>1.2214056040422601</v>
      </c>
      <c r="O59" s="95" t="s">
        <v>97</v>
      </c>
      <c r="P59" s="95"/>
      <c r="Q59" s="96"/>
    </row>
    <row r="60" spans="3:17" ht="82.5" customHeight="1">
      <c r="C60" s="121"/>
      <c r="D60" s="122"/>
      <c r="E60" s="118"/>
      <c r="F60" s="92"/>
      <c r="G60" s="93"/>
      <c r="H60" s="94"/>
      <c r="I60" s="16">
        <v>534</v>
      </c>
      <c r="J60" s="16">
        <v>534</v>
      </c>
      <c r="K60" s="16">
        <v>617</v>
      </c>
      <c r="L60" s="21">
        <v>492</v>
      </c>
      <c r="M60" s="63"/>
      <c r="N60" s="63"/>
      <c r="O60" s="95"/>
      <c r="P60" s="95"/>
      <c r="Q60" s="96"/>
    </row>
    <row r="61" spans="3:17" ht="82.5" customHeight="1">
      <c r="C61" s="124" t="s">
        <v>98</v>
      </c>
      <c r="D61" s="123" t="s">
        <v>99</v>
      </c>
      <c r="E61" s="117" t="s">
        <v>23</v>
      </c>
      <c r="F61" s="92" t="s">
        <v>37</v>
      </c>
      <c r="G61" s="93">
        <f t="shared" ref="G61" si="69">I62+J62+K62+L62</f>
        <v>60</v>
      </c>
      <c r="H61" s="94" t="s">
        <v>29</v>
      </c>
      <c r="I61" s="16">
        <v>17</v>
      </c>
      <c r="J61" s="16">
        <v>12</v>
      </c>
      <c r="K61" s="16">
        <v>27</v>
      </c>
      <c r="L61" s="21">
        <v>12</v>
      </c>
      <c r="M61" s="63">
        <f t="shared" ref="M61" si="70">IFERROR(L61/L62,"ND")</f>
        <v>1</v>
      </c>
      <c r="N61" s="63">
        <f t="shared" ref="N61" si="71">IFERROR(((I61+J61+K61+L61)/(I62+J62+K62+L62)),"ND")</f>
        <v>1.1333333333333333</v>
      </c>
      <c r="O61" s="97" t="s">
        <v>100</v>
      </c>
      <c r="P61" s="97"/>
      <c r="Q61" s="98"/>
    </row>
    <row r="62" spans="3:17" ht="82.5" customHeight="1">
      <c r="C62" s="124"/>
      <c r="D62" s="123"/>
      <c r="E62" s="118"/>
      <c r="F62" s="92"/>
      <c r="G62" s="93"/>
      <c r="H62" s="94"/>
      <c r="I62" s="15">
        <v>16</v>
      </c>
      <c r="J62" s="15">
        <v>18</v>
      </c>
      <c r="K62" s="15">
        <v>14</v>
      </c>
      <c r="L62" s="22">
        <v>12</v>
      </c>
      <c r="M62" s="63"/>
      <c r="N62" s="63"/>
      <c r="O62" s="97"/>
      <c r="P62" s="97"/>
      <c r="Q62" s="98"/>
    </row>
    <row r="63" spans="3:17" ht="82.5" customHeight="1">
      <c r="C63" s="124"/>
      <c r="D63" s="123" t="s">
        <v>101</v>
      </c>
      <c r="E63" s="117" t="s">
        <v>23</v>
      </c>
      <c r="F63" s="92" t="s">
        <v>37</v>
      </c>
      <c r="G63" s="93">
        <f t="shared" ref="G63" si="72">I64+J64+K64+L64</f>
        <v>46</v>
      </c>
      <c r="H63" s="94" t="s">
        <v>29</v>
      </c>
      <c r="I63" s="16">
        <v>16</v>
      </c>
      <c r="J63" s="16">
        <v>7</v>
      </c>
      <c r="K63" s="16">
        <v>10</v>
      </c>
      <c r="L63" s="21">
        <v>17</v>
      </c>
      <c r="M63" s="63">
        <f t="shared" ref="M63" si="73">IFERROR(L63/L64,"ND")</f>
        <v>2.4285714285714284</v>
      </c>
      <c r="N63" s="63">
        <f t="shared" ref="N63" si="74">IFERROR(((I63+J63+K63+L63)/(I64+J64+K64+L64)),"ND")</f>
        <v>1.0869565217391304</v>
      </c>
      <c r="O63" s="95" t="s">
        <v>102</v>
      </c>
      <c r="P63" s="95"/>
      <c r="Q63" s="96"/>
    </row>
    <row r="64" spans="3:17" ht="82.5" customHeight="1">
      <c r="C64" s="124"/>
      <c r="D64" s="123"/>
      <c r="E64" s="118"/>
      <c r="F64" s="92"/>
      <c r="G64" s="93"/>
      <c r="H64" s="94"/>
      <c r="I64" s="16">
        <v>14</v>
      </c>
      <c r="J64" s="16">
        <v>14</v>
      </c>
      <c r="K64" s="16">
        <v>11</v>
      </c>
      <c r="L64" s="21">
        <v>7</v>
      </c>
      <c r="M64" s="63"/>
      <c r="N64" s="63"/>
      <c r="O64" s="95"/>
      <c r="P64" s="95"/>
      <c r="Q64" s="96"/>
    </row>
    <row r="65" spans="3:17" ht="82.5" customHeight="1">
      <c r="C65" s="128" t="s">
        <v>103</v>
      </c>
      <c r="D65" s="129" t="s">
        <v>104</v>
      </c>
      <c r="E65" s="117" t="s">
        <v>23</v>
      </c>
      <c r="F65" s="92" t="s">
        <v>37</v>
      </c>
      <c r="G65" s="93">
        <f t="shared" ref="G65" si="75">I66+J66+K66+L66</f>
        <v>1516</v>
      </c>
      <c r="H65" s="94" t="s">
        <v>29</v>
      </c>
      <c r="I65" s="16">
        <v>919</v>
      </c>
      <c r="J65" s="16">
        <v>377</v>
      </c>
      <c r="K65" s="16">
        <v>298</v>
      </c>
      <c r="L65" s="21">
        <v>489</v>
      </c>
      <c r="M65" s="63">
        <f t="shared" ref="M65" si="76">IFERROR(L65/L66,"ND")</f>
        <v>1.6409395973154361</v>
      </c>
      <c r="N65" s="63">
        <f t="shared" ref="N65" si="77">IFERROR(((I65+J65+K65+L65)/(I66+J66+K66+L66)),"ND")</f>
        <v>1.3740105540897098</v>
      </c>
      <c r="O65" s="97" t="s">
        <v>105</v>
      </c>
      <c r="P65" s="97"/>
      <c r="Q65" s="98"/>
    </row>
    <row r="66" spans="3:17" ht="82.5" customHeight="1">
      <c r="C66" s="128"/>
      <c r="D66" s="129"/>
      <c r="E66" s="118"/>
      <c r="F66" s="92"/>
      <c r="G66" s="93"/>
      <c r="H66" s="94"/>
      <c r="I66" s="15">
        <v>524</v>
      </c>
      <c r="J66" s="15">
        <v>385</v>
      </c>
      <c r="K66" s="15">
        <v>309</v>
      </c>
      <c r="L66" s="22">
        <v>298</v>
      </c>
      <c r="M66" s="63"/>
      <c r="N66" s="63"/>
      <c r="O66" s="97"/>
      <c r="P66" s="97"/>
      <c r="Q66" s="98"/>
    </row>
    <row r="67" spans="3:17" ht="82.5" customHeight="1">
      <c r="C67" s="127" t="s">
        <v>106</v>
      </c>
      <c r="D67" s="119" t="s">
        <v>107</v>
      </c>
      <c r="E67" s="112" t="s">
        <v>23</v>
      </c>
      <c r="F67" s="71" t="s">
        <v>33</v>
      </c>
      <c r="G67" s="101">
        <f t="shared" ref="G67" si="78">I68+J68+K68+L68</f>
        <v>2829</v>
      </c>
      <c r="H67" s="102" t="s">
        <v>29</v>
      </c>
      <c r="I67" s="13">
        <f>SUM(I69,I71,I73)</f>
        <v>391</v>
      </c>
      <c r="J67" s="13">
        <v>1936</v>
      </c>
      <c r="K67" s="13">
        <v>380</v>
      </c>
      <c r="L67" s="20">
        <f>SUM(L69+L71+L73)</f>
        <v>441</v>
      </c>
      <c r="M67" s="77">
        <f t="shared" ref="M67" si="79">IFERROR(L67/L68,"ND")</f>
        <v>0.93432203389830504</v>
      </c>
      <c r="N67" s="77">
        <f t="shared" ref="N67" si="80">IFERROR(((I67+J67+K67+L67)/(I68+J68+K68+L68)),"ND")</f>
        <v>1.1127606928243194</v>
      </c>
      <c r="O67" s="87" t="s">
        <v>108</v>
      </c>
      <c r="P67" s="87"/>
      <c r="Q67" s="88"/>
    </row>
    <row r="68" spans="3:17" ht="82.5" customHeight="1">
      <c r="C68" s="127"/>
      <c r="D68" s="119"/>
      <c r="E68" s="113"/>
      <c r="F68" s="71"/>
      <c r="G68" s="101"/>
      <c r="H68" s="102"/>
      <c r="I68" s="13">
        <v>406</v>
      </c>
      <c r="J68" s="13">
        <v>1502</v>
      </c>
      <c r="K68" s="13">
        <v>449</v>
      </c>
      <c r="L68" s="20">
        <v>472</v>
      </c>
      <c r="M68" s="77"/>
      <c r="N68" s="77"/>
      <c r="O68" s="87"/>
      <c r="P68" s="87"/>
      <c r="Q68" s="88"/>
    </row>
    <row r="69" spans="3:17" ht="82.5" customHeight="1">
      <c r="C69" s="125" t="s">
        <v>109</v>
      </c>
      <c r="D69" s="126" t="s">
        <v>110</v>
      </c>
      <c r="E69" s="117" t="s">
        <v>23</v>
      </c>
      <c r="F69" s="92" t="s">
        <v>37</v>
      </c>
      <c r="G69" s="93">
        <f t="shared" ref="G69" si="81">I70+J70+K70+L70</f>
        <v>843</v>
      </c>
      <c r="H69" s="94" t="s">
        <v>29</v>
      </c>
      <c r="I69" s="16">
        <v>217</v>
      </c>
      <c r="J69" s="16">
        <v>557</v>
      </c>
      <c r="K69" s="16">
        <v>196</v>
      </c>
      <c r="L69" s="21">
        <v>239</v>
      </c>
      <c r="M69" s="63">
        <f t="shared" ref="M69" si="82">IFERROR(L69/L70,"ND")</f>
        <v>0.98353909465020573</v>
      </c>
      <c r="N69" s="63">
        <f t="shared" ref="N69" si="83">IFERROR(((I69+J69+K69+L69)/(I70+J70+K70+L70)),"ND")</f>
        <v>1.4341637010676156</v>
      </c>
      <c r="O69" s="95" t="s">
        <v>111</v>
      </c>
      <c r="P69" s="95"/>
      <c r="Q69" s="96"/>
    </row>
    <row r="70" spans="3:17" ht="82.5" customHeight="1">
      <c r="C70" s="125"/>
      <c r="D70" s="126"/>
      <c r="E70" s="118"/>
      <c r="F70" s="92"/>
      <c r="G70" s="93"/>
      <c r="H70" s="94"/>
      <c r="I70" s="15">
        <v>200</v>
      </c>
      <c r="J70" s="15">
        <v>200</v>
      </c>
      <c r="K70" s="15">
        <v>200</v>
      </c>
      <c r="L70" s="22">
        <v>243</v>
      </c>
      <c r="M70" s="63"/>
      <c r="N70" s="63"/>
      <c r="O70" s="95"/>
      <c r="P70" s="95"/>
      <c r="Q70" s="96"/>
    </row>
    <row r="71" spans="3:17" ht="82.5" customHeight="1">
      <c r="C71" s="125" t="s">
        <v>112</v>
      </c>
      <c r="D71" s="126" t="s">
        <v>113</v>
      </c>
      <c r="E71" s="117" t="s">
        <v>23</v>
      </c>
      <c r="F71" s="92" t="s">
        <v>37</v>
      </c>
      <c r="G71" s="93">
        <f t="shared" ref="G71" si="84">I72+J72+K72+L72</f>
        <v>368</v>
      </c>
      <c r="H71" s="94" t="s">
        <v>29</v>
      </c>
      <c r="I71" s="16">
        <v>67</v>
      </c>
      <c r="J71" s="16">
        <v>80</v>
      </c>
      <c r="K71" s="16">
        <v>93</v>
      </c>
      <c r="L71" s="21">
        <v>86</v>
      </c>
      <c r="M71" s="63">
        <f t="shared" ref="M71" si="85">IFERROR(L71/L72,"ND")</f>
        <v>0.94505494505494503</v>
      </c>
      <c r="N71" s="63">
        <f t="shared" ref="N71" si="86">IFERROR(((I71+J71+K71+L71)/(I72+J72+K72+L72)),"ND")</f>
        <v>0.88586956521739135</v>
      </c>
      <c r="O71" s="95" t="s">
        <v>114</v>
      </c>
      <c r="P71" s="95"/>
      <c r="Q71" s="96"/>
    </row>
    <row r="72" spans="3:17" ht="82.5" customHeight="1">
      <c r="C72" s="125"/>
      <c r="D72" s="126"/>
      <c r="E72" s="118"/>
      <c r="F72" s="92"/>
      <c r="G72" s="93"/>
      <c r="H72" s="94"/>
      <c r="I72" s="16">
        <v>74</v>
      </c>
      <c r="J72" s="16">
        <v>97</v>
      </c>
      <c r="K72" s="16">
        <v>106</v>
      </c>
      <c r="L72" s="21">
        <v>91</v>
      </c>
      <c r="M72" s="63"/>
      <c r="N72" s="63"/>
      <c r="O72" s="95"/>
      <c r="P72" s="95"/>
      <c r="Q72" s="96"/>
    </row>
    <row r="73" spans="3:17" ht="82.5" customHeight="1">
      <c r="C73" s="125" t="s">
        <v>115</v>
      </c>
      <c r="D73" s="126" t="s">
        <v>116</v>
      </c>
      <c r="E73" s="117" t="s">
        <v>23</v>
      </c>
      <c r="F73" s="92" t="s">
        <v>37</v>
      </c>
      <c r="G73" s="93">
        <f t="shared" ref="G73" si="87">I74+J74+K74+L74</f>
        <v>1618</v>
      </c>
      <c r="H73" s="94" t="s">
        <v>29</v>
      </c>
      <c r="I73" s="16">
        <v>107</v>
      </c>
      <c r="J73" s="16">
        <v>1299</v>
      </c>
      <c r="K73" s="16">
        <v>91</v>
      </c>
      <c r="L73" s="21">
        <v>116</v>
      </c>
      <c r="M73" s="63">
        <f t="shared" ref="M73" si="88">IFERROR(L73/L74,"ND")</f>
        <v>0.84057971014492749</v>
      </c>
      <c r="N73" s="63">
        <f t="shared" ref="N73" si="89">IFERROR(((I73+J73+K73+L73)/(I74+J74+K74+L74)),"ND")</f>
        <v>0.99690976514215079</v>
      </c>
      <c r="O73" s="95" t="s">
        <v>117</v>
      </c>
      <c r="P73" s="95"/>
      <c r="Q73" s="96"/>
    </row>
    <row r="74" spans="3:17" ht="82.5" customHeight="1">
      <c r="C74" s="125"/>
      <c r="D74" s="126"/>
      <c r="E74" s="118"/>
      <c r="F74" s="92"/>
      <c r="G74" s="93"/>
      <c r="H74" s="94"/>
      <c r="I74" s="15">
        <v>132</v>
      </c>
      <c r="J74" s="15">
        <v>1205</v>
      </c>
      <c r="K74" s="15">
        <v>143</v>
      </c>
      <c r="L74" s="22">
        <v>138</v>
      </c>
      <c r="M74" s="63"/>
      <c r="N74" s="63"/>
      <c r="O74" s="95"/>
      <c r="P74" s="95"/>
      <c r="Q74" s="96"/>
    </row>
    <row r="75" spans="3:17" ht="82.5" customHeight="1">
      <c r="C75" s="130" t="s">
        <v>118</v>
      </c>
      <c r="D75" s="131" t="s">
        <v>119</v>
      </c>
      <c r="E75" s="112" t="s">
        <v>23</v>
      </c>
      <c r="F75" s="71" t="s">
        <v>37</v>
      </c>
      <c r="G75" s="101">
        <f t="shared" ref="G75" si="90">I76+J76+K76+L76</f>
        <v>1943</v>
      </c>
      <c r="H75" s="102" t="s">
        <v>29</v>
      </c>
      <c r="I75" s="13">
        <f>SUM(I77,I79,I81,I83,I85,I87,I89,I91)</f>
        <v>351</v>
      </c>
      <c r="J75" s="13">
        <v>492</v>
      </c>
      <c r="K75" s="13">
        <v>562</v>
      </c>
      <c r="L75" s="20">
        <f>SUM(L77+L79+L81+L83+L85+L87+L89+L91)</f>
        <v>430</v>
      </c>
      <c r="M75" s="77">
        <f t="shared" ref="M75" si="91">IFERROR(L75/L76,"ND")</f>
        <v>0.92872570194384452</v>
      </c>
      <c r="N75" s="77">
        <f t="shared" ref="N75" si="92">IFERROR(((I75+J75+K75+L75)/(I76+J76+K76+L76)),"ND")</f>
        <v>0.94441585177560472</v>
      </c>
      <c r="O75" s="87" t="s">
        <v>120</v>
      </c>
      <c r="P75" s="87"/>
      <c r="Q75" s="88"/>
    </row>
    <row r="76" spans="3:17" ht="82.5" customHeight="1">
      <c r="C76" s="130"/>
      <c r="D76" s="131"/>
      <c r="E76" s="113"/>
      <c r="F76" s="71"/>
      <c r="G76" s="101"/>
      <c r="H76" s="102"/>
      <c r="I76" s="13">
        <v>391</v>
      </c>
      <c r="J76" s="13">
        <v>538</v>
      </c>
      <c r="K76" s="13">
        <v>551</v>
      </c>
      <c r="L76" s="20">
        <v>463</v>
      </c>
      <c r="M76" s="77"/>
      <c r="N76" s="77"/>
      <c r="O76" s="87"/>
      <c r="P76" s="87"/>
      <c r="Q76" s="88"/>
    </row>
    <row r="77" spans="3:17" ht="82.5" customHeight="1">
      <c r="C77" s="125" t="s">
        <v>121</v>
      </c>
      <c r="D77" s="126" t="s">
        <v>122</v>
      </c>
      <c r="E77" s="117" t="s">
        <v>23</v>
      </c>
      <c r="F77" s="92" t="s">
        <v>37</v>
      </c>
      <c r="G77" s="93">
        <f t="shared" ref="G77" si="93">I78+J78+K78+L78</f>
        <v>24</v>
      </c>
      <c r="H77" s="94" t="s">
        <v>29</v>
      </c>
      <c r="I77" s="16">
        <v>6</v>
      </c>
      <c r="J77" s="16">
        <v>6</v>
      </c>
      <c r="K77" s="16">
        <v>6</v>
      </c>
      <c r="L77" s="21">
        <v>6</v>
      </c>
      <c r="M77" s="63">
        <f t="shared" ref="M77" si="94">IFERROR(L77/L78,"ND")</f>
        <v>1</v>
      </c>
      <c r="N77" s="63">
        <f t="shared" ref="N77" si="95">IFERROR(((I77+J77+K77+L77)/(I78+J78+K78+L78)),"ND")</f>
        <v>1</v>
      </c>
      <c r="O77" s="95" t="s">
        <v>123</v>
      </c>
      <c r="P77" s="95"/>
      <c r="Q77" s="96"/>
    </row>
    <row r="78" spans="3:17" ht="82.5" customHeight="1">
      <c r="C78" s="125"/>
      <c r="D78" s="126"/>
      <c r="E78" s="118"/>
      <c r="F78" s="92"/>
      <c r="G78" s="93"/>
      <c r="H78" s="94"/>
      <c r="I78" s="15">
        <v>6</v>
      </c>
      <c r="J78" s="15">
        <v>6</v>
      </c>
      <c r="K78" s="15">
        <v>6</v>
      </c>
      <c r="L78" s="22">
        <v>6</v>
      </c>
      <c r="M78" s="63"/>
      <c r="N78" s="63"/>
      <c r="O78" s="95"/>
      <c r="P78" s="95"/>
      <c r="Q78" s="96"/>
    </row>
    <row r="79" spans="3:17" ht="82.5" customHeight="1">
      <c r="C79" s="125"/>
      <c r="D79" s="126" t="s">
        <v>124</v>
      </c>
      <c r="E79" s="117" t="s">
        <v>23</v>
      </c>
      <c r="F79" s="92" t="s">
        <v>37</v>
      </c>
      <c r="G79" s="93">
        <f t="shared" ref="G79" si="96">I80+J80+K80+L80</f>
        <v>20</v>
      </c>
      <c r="H79" s="94" t="s">
        <v>29</v>
      </c>
      <c r="I79" s="16">
        <v>5</v>
      </c>
      <c r="J79" s="16">
        <v>6</v>
      </c>
      <c r="K79" s="16">
        <v>13</v>
      </c>
      <c r="L79" s="21">
        <v>5</v>
      </c>
      <c r="M79" s="63">
        <f t="shared" ref="M79" si="97">IFERROR(L79/L80,"ND")</f>
        <v>1</v>
      </c>
      <c r="N79" s="63">
        <f t="shared" ref="N79" si="98">IFERROR(((I79+J79+K79+L79)/(I80+J80+K80+L80)),"ND")</f>
        <v>1.45</v>
      </c>
      <c r="O79" s="95" t="s">
        <v>125</v>
      </c>
      <c r="P79" s="95"/>
      <c r="Q79" s="96"/>
    </row>
    <row r="80" spans="3:17" ht="82.5" customHeight="1">
      <c r="C80" s="89"/>
      <c r="D80" s="126"/>
      <c r="E80" s="118"/>
      <c r="F80" s="92"/>
      <c r="G80" s="93"/>
      <c r="H80" s="94"/>
      <c r="I80" s="16">
        <v>5</v>
      </c>
      <c r="J80" s="16">
        <v>5</v>
      </c>
      <c r="K80" s="16">
        <v>5</v>
      </c>
      <c r="L80" s="21">
        <v>5</v>
      </c>
      <c r="M80" s="63"/>
      <c r="N80" s="63"/>
      <c r="O80" s="95"/>
      <c r="P80" s="95"/>
      <c r="Q80" s="96"/>
    </row>
    <row r="81" spans="3:17" ht="82.5" customHeight="1">
      <c r="C81" s="132" t="s">
        <v>126</v>
      </c>
      <c r="D81" s="126" t="s">
        <v>127</v>
      </c>
      <c r="E81" s="117" t="s">
        <v>23</v>
      </c>
      <c r="F81" s="92" t="s">
        <v>37</v>
      </c>
      <c r="G81" s="93">
        <f t="shared" ref="G81" si="99">I82+J82+K82+L82</f>
        <v>12</v>
      </c>
      <c r="H81" s="94" t="s">
        <v>29</v>
      </c>
      <c r="I81" s="16">
        <v>4</v>
      </c>
      <c r="J81" s="16">
        <v>3</v>
      </c>
      <c r="K81" s="16">
        <v>3</v>
      </c>
      <c r="L81" s="21">
        <v>6</v>
      </c>
      <c r="M81" s="63">
        <f t="shared" ref="M81" si="100">IFERROR(L81/L82,"ND")</f>
        <v>2</v>
      </c>
      <c r="N81" s="63">
        <f t="shared" ref="N81" si="101">IFERROR(((I81+J81+K81+L81)/(I82+J82+K82+L82)),"ND")</f>
        <v>1.3333333333333333</v>
      </c>
      <c r="O81" s="95" t="s">
        <v>128</v>
      </c>
      <c r="P81" s="95"/>
      <c r="Q81" s="96"/>
    </row>
    <row r="82" spans="3:17" ht="82.5" customHeight="1">
      <c r="C82" s="132"/>
      <c r="D82" s="126"/>
      <c r="E82" s="118"/>
      <c r="F82" s="92"/>
      <c r="G82" s="93"/>
      <c r="H82" s="94"/>
      <c r="I82" s="15">
        <v>3</v>
      </c>
      <c r="J82" s="15">
        <v>3</v>
      </c>
      <c r="K82" s="15">
        <v>3</v>
      </c>
      <c r="L82" s="22">
        <v>3</v>
      </c>
      <c r="M82" s="63"/>
      <c r="N82" s="63"/>
      <c r="O82" s="95"/>
      <c r="P82" s="95"/>
      <c r="Q82" s="96"/>
    </row>
    <row r="83" spans="3:17" ht="82.5" customHeight="1">
      <c r="C83" s="125" t="s">
        <v>129</v>
      </c>
      <c r="D83" s="126" t="s">
        <v>130</v>
      </c>
      <c r="E83" s="117" t="s">
        <v>23</v>
      </c>
      <c r="F83" s="92" t="s">
        <v>37</v>
      </c>
      <c r="G83" s="93">
        <f t="shared" ref="G83" si="102">I84+J84+K84+L84</f>
        <v>1255</v>
      </c>
      <c r="H83" s="94" t="s">
        <v>29</v>
      </c>
      <c r="I83" s="16">
        <v>217</v>
      </c>
      <c r="J83" s="16">
        <v>367</v>
      </c>
      <c r="K83" s="16">
        <v>382</v>
      </c>
      <c r="L83" s="21">
        <v>302</v>
      </c>
      <c r="M83" s="63">
        <f t="shared" ref="M83" si="103">IFERROR(L83/L84,"ND")</f>
        <v>1.0413793103448277</v>
      </c>
      <c r="N83" s="63">
        <f t="shared" ref="N83" si="104">IFERROR(((I83+J83+K83+L83)/(I84+J84+K84+L84)),"ND")</f>
        <v>1.0103585657370517</v>
      </c>
      <c r="O83" s="95" t="s">
        <v>131</v>
      </c>
      <c r="P83" s="95"/>
      <c r="Q83" s="96"/>
    </row>
    <row r="84" spans="3:17" ht="82.5" customHeight="1">
      <c r="C84" s="125"/>
      <c r="D84" s="126"/>
      <c r="E84" s="118"/>
      <c r="F84" s="92"/>
      <c r="G84" s="93"/>
      <c r="H84" s="94"/>
      <c r="I84" s="16">
        <v>220</v>
      </c>
      <c r="J84" s="16">
        <v>365</v>
      </c>
      <c r="K84" s="16">
        <v>380</v>
      </c>
      <c r="L84" s="21">
        <v>290</v>
      </c>
      <c r="M84" s="63"/>
      <c r="N84" s="63"/>
      <c r="O84" s="95"/>
      <c r="P84" s="95"/>
      <c r="Q84" s="96"/>
    </row>
    <row r="85" spans="3:17" ht="82.5" customHeight="1">
      <c r="C85" s="125"/>
      <c r="D85" s="126" t="s">
        <v>132</v>
      </c>
      <c r="E85" s="117" t="s">
        <v>23</v>
      </c>
      <c r="F85" s="92" t="s">
        <v>37</v>
      </c>
      <c r="G85" s="93">
        <f t="shared" ref="G85" si="105">I86+J86+K86+L86</f>
        <v>4</v>
      </c>
      <c r="H85" s="94" t="s">
        <v>29</v>
      </c>
      <c r="I85" s="16">
        <v>1</v>
      </c>
      <c r="J85" s="16">
        <v>2</v>
      </c>
      <c r="K85" s="16">
        <v>1</v>
      </c>
      <c r="L85" s="21">
        <v>2</v>
      </c>
      <c r="M85" s="63">
        <f t="shared" ref="M85" si="106">IFERROR(L85/L86,"ND")</f>
        <v>1</v>
      </c>
      <c r="N85" s="63">
        <f t="shared" ref="N85" si="107">IFERROR(((I85+J85+K85+L85)/(I86+J86+K86+L86)),"ND")</f>
        <v>1.5</v>
      </c>
      <c r="O85" s="95" t="s">
        <v>133</v>
      </c>
      <c r="P85" s="95"/>
      <c r="Q85" s="96"/>
    </row>
    <row r="86" spans="3:17" ht="82.5" customHeight="1">
      <c r="C86" s="89"/>
      <c r="D86" s="126"/>
      <c r="E86" s="118"/>
      <c r="F86" s="92"/>
      <c r="G86" s="93"/>
      <c r="H86" s="94"/>
      <c r="I86" s="15">
        <v>0</v>
      </c>
      <c r="J86" s="15">
        <v>2</v>
      </c>
      <c r="K86" s="15">
        <v>0</v>
      </c>
      <c r="L86" s="22">
        <v>2</v>
      </c>
      <c r="M86" s="63"/>
      <c r="N86" s="63"/>
      <c r="O86" s="95"/>
      <c r="P86" s="95"/>
      <c r="Q86" s="96"/>
    </row>
    <row r="87" spans="3:17" ht="82.5" customHeight="1">
      <c r="C87" s="146" t="s">
        <v>134</v>
      </c>
      <c r="D87" s="126" t="s">
        <v>135</v>
      </c>
      <c r="E87" s="117" t="s">
        <v>23</v>
      </c>
      <c r="F87" s="92" t="s">
        <v>37</v>
      </c>
      <c r="G87" s="93">
        <f t="shared" ref="G87" si="108">I88+J88+K88+L88</f>
        <v>444</v>
      </c>
      <c r="H87" s="94" t="s">
        <v>29</v>
      </c>
      <c r="I87" s="16">
        <v>81</v>
      </c>
      <c r="J87" s="16">
        <v>72</v>
      </c>
      <c r="K87" s="16">
        <v>111</v>
      </c>
      <c r="L87" s="21">
        <v>77</v>
      </c>
      <c r="M87" s="63">
        <f t="shared" ref="M87" si="109">IFERROR(L87/L88,"ND")</f>
        <v>0.69369369369369371</v>
      </c>
      <c r="N87" s="63">
        <f t="shared" ref="N87" si="110">IFERROR(((I87+J87+K87+L87)/(I88+J88+K88+L88)),"ND")</f>
        <v>0.76801801801801806</v>
      </c>
      <c r="O87" s="95" t="s">
        <v>136</v>
      </c>
      <c r="P87" s="95"/>
      <c r="Q87" s="96"/>
    </row>
    <row r="88" spans="3:17" ht="82.5" customHeight="1">
      <c r="C88" s="147"/>
      <c r="D88" s="126"/>
      <c r="E88" s="118"/>
      <c r="F88" s="92"/>
      <c r="G88" s="93"/>
      <c r="H88" s="94"/>
      <c r="I88" s="16">
        <v>111</v>
      </c>
      <c r="J88" s="16">
        <v>111</v>
      </c>
      <c r="K88" s="16">
        <v>111</v>
      </c>
      <c r="L88" s="16">
        <v>111</v>
      </c>
      <c r="M88" s="63"/>
      <c r="N88" s="63"/>
      <c r="O88" s="95"/>
      <c r="P88" s="95"/>
      <c r="Q88" s="96"/>
    </row>
    <row r="89" spans="3:17" ht="82.5" customHeight="1">
      <c r="C89" s="147"/>
      <c r="D89" s="126" t="s">
        <v>137</v>
      </c>
      <c r="E89" s="117" t="s">
        <v>23</v>
      </c>
      <c r="F89" s="92" t="s">
        <v>37</v>
      </c>
      <c r="G89" s="93">
        <f t="shared" ref="G89" si="111">I90+J90+K90+L90</f>
        <v>180</v>
      </c>
      <c r="H89" s="94" t="s">
        <v>29</v>
      </c>
      <c r="I89" s="16">
        <v>36</v>
      </c>
      <c r="J89" s="16">
        <v>35</v>
      </c>
      <c r="K89" s="16">
        <v>45</v>
      </c>
      <c r="L89" s="21">
        <v>31</v>
      </c>
      <c r="M89" s="63">
        <f t="shared" ref="M89" si="112">IFERROR(L89/L90,"ND")</f>
        <v>0.68888888888888888</v>
      </c>
      <c r="N89" s="63">
        <f t="shared" ref="N89" si="113">IFERROR(((I89+J89+K89+L89)/(I90+J90+K90+L90)),"ND")</f>
        <v>0.81666666666666665</v>
      </c>
      <c r="O89" s="95" t="s">
        <v>138</v>
      </c>
      <c r="P89" s="95"/>
      <c r="Q89" s="96"/>
    </row>
    <row r="90" spans="3:17" ht="82.5" customHeight="1">
      <c r="C90" s="148"/>
      <c r="D90" s="99"/>
      <c r="E90" s="118"/>
      <c r="F90" s="92"/>
      <c r="G90" s="93"/>
      <c r="H90" s="94"/>
      <c r="I90" s="15">
        <v>45</v>
      </c>
      <c r="J90" s="15">
        <v>45</v>
      </c>
      <c r="K90" s="15">
        <v>45</v>
      </c>
      <c r="L90" s="22">
        <v>45</v>
      </c>
      <c r="M90" s="63"/>
      <c r="N90" s="63"/>
      <c r="O90" s="95"/>
      <c r="P90" s="95"/>
      <c r="Q90" s="96"/>
    </row>
    <row r="91" spans="3:17" ht="82.5" customHeight="1">
      <c r="C91" s="125" t="s">
        <v>139</v>
      </c>
      <c r="D91" s="137" t="s">
        <v>140</v>
      </c>
      <c r="E91" s="117" t="s">
        <v>23</v>
      </c>
      <c r="F91" s="92" t="s">
        <v>37</v>
      </c>
      <c r="G91" s="93">
        <f t="shared" ref="G91" si="114">I92+J92+K92+L92</f>
        <v>4</v>
      </c>
      <c r="H91" s="94" t="s">
        <v>29</v>
      </c>
      <c r="I91" s="16">
        <v>1</v>
      </c>
      <c r="J91" s="16">
        <v>1</v>
      </c>
      <c r="K91" s="16">
        <v>1</v>
      </c>
      <c r="L91" s="21">
        <v>1</v>
      </c>
      <c r="M91" s="63">
        <f t="shared" ref="M91" si="115">IFERROR(L91/L92,"ND")</f>
        <v>1</v>
      </c>
      <c r="N91" s="63">
        <f t="shared" ref="N91" si="116">IFERROR(((I91+J91+K91+L91)/(I92+J92+K92+L92)),"ND")</f>
        <v>1</v>
      </c>
      <c r="O91" s="95" t="s">
        <v>141</v>
      </c>
      <c r="P91" s="95"/>
      <c r="Q91" s="96"/>
    </row>
    <row r="92" spans="3:17" ht="82.5" customHeight="1" thickBot="1">
      <c r="C92" s="136"/>
      <c r="D92" s="138"/>
      <c r="E92" s="139"/>
      <c r="F92" s="140"/>
      <c r="G92" s="141"/>
      <c r="H92" s="142"/>
      <c r="I92" s="18">
        <v>1</v>
      </c>
      <c r="J92" s="18">
        <v>1</v>
      </c>
      <c r="K92" s="18">
        <v>1</v>
      </c>
      <c r="L92" s="24">
        <v>1</v>
      </c>
      <c r="M92" s="143"/>
      <c r="N92" s="143"/>
      <c r="O92" s="144"/>
      <c r="P92" s="144"/>
      <c r="Q92" s="145"/>
    </row>
    <row r="93" spans="3:17">
      <c r="I93" s="7"/>
    </row>
    <row r="94" spans="3:17">
      <c r="I94" s="7"/>
    </row>
    <row r="95" spans="3:17">
      <c r="I95" s="7"/>
    </row>
    <row r="96" spans="3:17">
      <c r="I96" s="7"/>
    </row>
    <row r="97" spans="3:23">
      <c r="I97" s="7"/>
    </row>
    <row r="101" spans="3:23">
      <c r="F101" s="7"/>
      <c r="G101" s="7"/>
    </row>
    <row r="102" spans="3:23">
      <c r="C102" s="133"/>
      <c r="D102" s="133"/>
      <c r="E102" s="133"/>
      <c r="F102" s="8"/>
      <c r="G102" s="8"/>
      <c r="L102" s="134"/>
      <c r="M102" s="135"/>
      <c r="N102" s="135"/>
      <c r="O102" s="135"/>
      <c r="P102" s="135"/>
      <c r="Q102" s="135"/>
      <c r="U102" s="133"/>
      <c r="V102" s="133"/>
      <c r="W102" s="133"/>
    </row>
    <row r="106" spans="3:23">
      <c r="V106" t="s">
        <v>142</v>
      </c>
    </row>
  </sheetData>
  <mergeCells count="373">
    <mergeCell ref="C102:E102"/>
    <mergeCell ref="L102:Q102"/>
    <mergeCell ref="U102:W102"/>
    <mergeCell ref="O89:Q90"/>
    <mergeCell ref="C91:C92"/>
    <mergeCell ref="D91:D92"/>
    <mergeCell ref="E91:E92"/>
    <mergeCell ref="F91:F92"/>
    <mergeCell ref="G91:G92"/>
    <mergeCell ref="H91:H92"/>
    <mergeCell ref="M91:M92"/>
    <mergeCell ref="N91:N92"/>
    <mergeCell ref="O91:Q92"/>
    <mergeCell ref="C87:C90"/>
    <mergeCell ref="H85:H86"/>
    <mergeCell ref="M85:M86"/>
    <mergeCell ref="N85:N86"/>
    <mergeCell ref="O85:Q86"/>
    <mergeCell ref="M87:M88"/>
    <mergeCell ref="N87:N88"/>
    <mergeCell ref="O87:Q88"/>
    <mergeCell ref="D89:D90"/>
    <mergeCell ref="E89:E90"/>
    <mergeCell ref="F89:F90"/>
    <mergeCell ref="G89:G90"/>
    <mergeCell ref="H89:H90"/>
    <mergeCell ref="M89:M90"/>
    <mergeCell ref="N89:N90"/>
    <mergeCell ref="D87:D88"/>
    <mergeCell ref="E87:E88"/>
    <mergeCell ref="F87:F88"/>
    <mergeCell ref="G87:G88"/>
    <mergeCell ref="H87:H88"/>
    <mergeCell ref="N79:N80"/>
    <mergeCell ref="O79:Q80"/>
    <mergeCell ref="M81:M82"/>
    <mergeCell ref="N81:N82"/>
    <mergeCell ref="O81:Q82"/>
    <mergeCell ref="C83:C86"/>
    <mergeCell ref="D83:D84"/>
    <mergeCell ref="E83:E84"/>
    <mergeCell ref="F83:F84"/>
    <mergeCell ref="G83:G84"/>
    <mergeCell ref="H83:H84"/>
    <mergeCell ref="M83:M84"/>
    <mergeCell ref="C81:C82"/>
    <mergeCell ref="D81:D82"/>
    <mergeCell ref="E81:E82"/>
    <mergeCell ref="F81:F82"/>
    <mergeCell ref="G81:G82"/>
    <mergeCell ref="H81:H82"/>
    <mergeCell ref="N83:N84"/>
    <mergeCell ref="O83:Q84"/>
    <mergeCell ref="D85:D86"/>
    <mergeCell ref="E85:E86"/>
    <mergeCell ref="F85:F86"/>
    <mergeCell ref="G85:G86"/>
    <mergeCell ref="M75:M76"/>
    <mergeCell ref="N75:N76"/>
    <mergeCell ref="O75:Q76"/>
    <mergeCell ref="C77:C80"/>
    <mergeCell ref="D77:D78"/>
    <mergeCell ref="E77:E78"/>
    <mergeCell ref="F77:F78"/>
    <mergeCell ref="G77:G78"/>
    <mergeCell ref="H77:H78"/>
    <mergeCell ref="M77:M78"/>
    <mergeCell ref="C75:C76"/>
    <mergeCell ref="D75:D76"/>
    <mergeCell ref="E75:E76"/>
    <mergeCell ref="F75:F76"/>
    <mergeCell ref="G75:G76"/>
    <mergeCell ref="H75:H76"/>
    <mergeCell ref="N77:N78"/>
    <mergeCell ref="O77:Q78"/>
    <mergeCell ref="D79:D80"/>
    <mergeCell ref="E79:E80"/>
    <mergeCell ref="F79:F80"/>
    <mergeCell ref="G79:G80"/>
    <mergeCell ref="H79:H80"/>
    <mergeCell ref="M79:M80"/>
    <mergeCell ref="C73:C74"/>
    <mergeCell ref="D73:D74"/>
    <mergeCell ref="E73:E74"/>
    <mergeCell ref="F73:F74"/>
    <mergeCell ref="G73:G74"/>
    <mergeCell ref="H73:H74"/>
    <mergeCell ref="M73:M74"/>
    <mergeCell ref="N73:N74"/>
    <mergeCell ref="O73:Q74"/>
    <mergeCell ref="C71:C72"/>
    <mergeCell ref="D71:D72"/>
    <mergeCell ref="E71:E72"/>
    <mergeCell ref="F71:F72"/>
    <mergeCell ref="G71:G72"/>
    <mergeCell ref="H71:H72"/>
    <mergeCell ref="M71:M72"/>
    <mergeCell ref="N71:N72"/>
    <mergeCell ref="O71:Q72"/>
    <mergeCell ref="C61:C64"/>
    <mergeCell ref="M67:M68"/>
    <mergeCell ref="N67:N68"/>
    <mergeCell ref="O67:Q68"/>
    <mergeCell ref="C69:C70"/>
    <mergeCell ref="D69:D70"/>
    <mergeCell ref="E69:E70"/>
    <mergeCell ref="F69:F70"/>
    <mergeCell ref="G69:G70"/>
    <mergeCell ref="H69:H70"/>
    <mergeCell ref="M69:M70"/>
    <mergeCell ref="C67:C68"/>
    <mergeCell ref="D67:D68"/>
    <mergeCell ref="E67:E68"/>
    <mergeCell ref="F67:F68"/>
    <mergeCell ref="G67:G68"/>
    <mergeCell ref="H67:H68"/>
    <mergeCell ref="N69:N70"/>
    <mergeCell ref="O69:Q70"/>
    <mergeCell ref="C65:C66"/>
    <mergeCell ref="D65:D66"/>
    <mergeCell ref="E65:E66"/>
    <mergeCell ref="F65:F66"/>
    <mergeCell ref="G65:G66"/>
    <mergeCell ref="H65:H66"/>
    <mergeCell ref="M65:M66"/>
    <mergeCell ref="N65:N66"/>
    <mergeCell ref="O65:Q66"/>
    <mergeCell ref="M61:M62"/>
    <mergeCell ref="N61:N62"/>
    <mergeCell ref="O61:Q62"/>
    <mergeCell ref="D63:D64"/>
    <mergeCell ref="E63:E64"/>
    <mergeCell ref="F63:F64"/>
    <mergeCell ref="G63:G64"/>
    <mergeCell ref="H63:H64"/>
    <mergeCell ref="M63:M64"/>
    <mergeCell ref="N63:N64"/>
    <mergeCell ref="D61:D62"/>
    <mergeCell ref="E61:E62"/>
    <mergeCell ref="F61:F62"/>
    <mergeCell ref="G61:G62"/>
    <mergeCell ref="H61:H62"/>
    <mergeCell ref="O63:Q64"/>
    <mergeCell ref="C59:C60"/>
    <mergeCell ref="D59:D60"/>
    <mergeCell ref="E59:E60"/>
    <mergeCell ref="F59:F60"/>
    <mergeCell ref="G59:G60"/>
    <mergeCell ref="H59:H60"/>
    <mergeCell ref="M59:M60"/>
    <mergeCell ref="N59:N60"/>
    <mergeCell ref="O59:Q60"/>
    <mergeCell ref="C57:C58"/>
    <mergeCell ref="D57:D58"/>
    <mergeCell ref="E57:E58"/>
    <mergeCell ref="F57:F58"/>
    <mergeCell ref="G57:G58"/>
    <mergeCell ref="H57:H58"/>
    <mergeCell ref="M57:M58"/>
    <mergeCell ref="N57:N58"/>
    <mergeCell ref="O57:Q58"/>
    <mergeCell ref="N51:N52"/>
    <mergeCell ref="O51:Q52"/>
    <mergeCell ref="M53:M54"/>
    <mergeCell ref="N53:N54"/>
    <mergeCell ref="O53:Q54"/>
    <mergeCell ref="C55:C56"/>
    <mergeCell ref="D55:D56"/>
    <mergeCell ref="E55:E56"/>
    <mergeCell ref="F55:F56"/>
    <mergeCell ref="G55:G56"/>
    <mergeCell ref="H55:H56"/>
    <mergeCell ref="M55:M56"/>
    <mergeCell ref="C53:C54"/>
    <mergeCell ref="D53:D54"/>
    <mergeCell ref="E53:E54"/>
    <mergeCell ref="F53:F54"/>
    <mergeCell ref="G53:G54"/>
    <mergeCell ref="H53:H54"/>
    <mergeCell ref="N55:N56"/>
    <mergeCell ref="O55:Q56"/>
    <mergeCell ref="M47:M48"/>
    <mergeCell ref="N47:N48"/>
    <mergeCell ref="O47:Q48"/>
    <mergeCell ref="C49:C52"/>
    <mergeCell ref="D49:D50"/>
    <mergeCell ref="E49:E50"/>
    <mergeCell ref="F49:F50"/>
    <mergeCell ref="G49:G50"/>
    <mergeCell ref="H49:H50"/>
    <mergeCell ref="M49:M50"/>
    <mergeCell ref="C47:C48"/>
    <mergeCell ref="D47:D48"/>
    <mergeCell ref="E47:E48"/>
    <mergeCell ref="F47:F48"/>
    <mergeCell ref="G47:G48"/>
    <mergeCell ref="H47:H48"/>
    <mergeCell ref="N49:N50"/>
    <mergeCell ref="O49:Q50"/>
    <mergeCell ref="D51:D52"/>
    <mergeCell ref="E51:E52"/>
    <mergeCell ref="F51:F52"/>
    <mergeCell ref="G51:G52"/>
    <mergeCell ref="H51:H52"/>
    <mergeCell ref="M51:M52"/>
    <mergeCell ref="C45:C46"/>
    <mergeCell ref="D45:D46"/>
    <mergeCell ref="E45:E46"/>
    <mergeCell ref="F45:F46"/>
    <mergeCell ref="G45:G46"/>
    <mergeCell ref="H45:H46"/>
    <mergeCell ref="M45:M46"/>
    <mergeCell ref="N45:N46"/>
    <mergeCell ref="O45:Q46"/>
    <mergeCell ref="C43:C44"/>
    <mergeCell ref="D43:D44"/>
    <mergeCell ref="E43:E44"/>
    <mergeCell ref="F43:F44"/>
    <mergeCell ref="G43:G44"/>
    <mergeCell ref="H43:H44"/>
    <mergeCell ref="M43:M44"/>
    <mergeCell ref="N43:N44"/>
    <mergeCell ref="O43:Q44"/>
    <mergeCell ref="M39:M40"/>
    <mergeCell ref="N39:N40"/>
    <mergeCell ref="O39:Q40"/>
    <mergeCell ref="C41:C42"/>
    <mergeCell ref="D41:D42"/>
    <mergeCell ref="E41:E42"/>
    <mergeCell ref="F41:F42"/>
    <mergeCell ref="G41:G42"/>
    <mergeCell ref="H41:H42"/>
    <mergeCell ref="M41:M42"/>
    <mergeCell ref="C39:C40"/>
    <mergeCell ref="D39:D40"/>
    <mergeCell ref="E39:E40"/>
    <mergeCell ref="F39:F40"/>
    <mergeCell ref="G39:G40"/>
    <mergeCell ref="H39:H40"/>
    <mergeCell ref="N41:N42"/>
    <mergeCell ref="O41:Q42"/>
    <mergeCell ref="C37:C38"/>
    <mergeCell ref="D37:D38"/>
    <mergeCell ref="E37:E38"/>
    <mergeCell ref="F37:F38"/>
    <mergeCell ref="G37:G38"/>
    <mergeCell ref="H37:H38"/>
    <mergeCell ref="M37:M38"/>
    <mergeCell ref="N37:N38"/>
    <mergeCell ref="O37:Q38"/>
    <mergeCell ref="C35:C36"/>
    <mergeCell ref="D35:D36"/>
    <mergeCell ref="E35:E36"/>
    <mergeCell ref="F35:F36"/>
    <mergeCell ref="G35:G36"/>
    <mergeCell ref="H35:H36"/>
    <mergeCell ref="M35:M36"/>
    <mergeCell ref="N35:N36"/>
    <mergeCell ref="O35:Q36"/>
    <mergeCell ref="M31:M32"/>
    <mergeCell ref="N31:N32"/>
    <mergeCell ref="O31:Q32"/>
    <mergeCell ref="C33:C34"/>
    <mergeCell ref="D33:D34"/>
    <mergeCell ref="E33:E34"/>
    <mergeCell ref="F33:F34"/>
    <mergeCell ref="G33:G34"/>
    <mergeCell ref="H33:H34"/>
    <mergeCell ref="M33:M34"/>
    <mergeCell ref="C31:C32"/>
    <mergeCell ref="D31:D32"/>
    <mergeCell ref="E31:E32"/>
    <mergeCell ref="F31:F32"/>
    <mergeCell ref="G31:G32"/>
    <mergeCell ref="H31:H32"/>
    <mergeCell ref="N33:N34"/>
    <mergeCell ref="O33:Q34"/>
    <mergeCell ref="C29:C30"/>
    <mergeCell ref="D29:D30"/>
    <mergeCell ref="E29:E30"/>
    <mergeCell ref="F29:F30"/>
    <mergeCell ref="G29:G30"/>
    <mergeCell ref="H29:H30"/>
    <mergeCell ref="M29:M30"/>
    <mergeCell ref="N29:N30"/>
    <mergeCell ref="O29:Q30"/>
    <mergeCell ref="C27:C28"/>
    <mergeCell ref="D27:D28"/>
    <mergeCell ref="E27:E28"/>
    <mergeCell ref="F27:F28"/>
    <mergeCell ref="G27:G28"/>
    <mergeCell ref="H27:H28"/>
    <mergeCell ref="M27:M28"/>
    <mergeCell ref="N27:N28"/>
    <mergeCell ref="O27:Q28"/>
    <mergeCell ref="M23:M24"/>
    <mergeCell ref="N23:N24"/>
    <mergeCell ref="O23:Q24"/>
    <mergeCell ref="C25:C26"/>
    <mergeCell ref="D25:D26"/>
    <mergeCell ref="E25:E26"/>
    <mergeCell ref="F25:F26"/>
    <mergeCell ref="G25:G26"/>
    <mergeCell ref="H25:H26"/>
    <mergeCell ref="M25:M26"/>
    <mergeCell ref="C23:C24"/>
    <mergeCell ref="D23:D24"/>
    <mergeCell ref="E23:E24"/>
    <mergeCell ref="F23:F24"/>
    <mergeCell ref="G23:G24"/>
    <mergeCell ref="H23:H24"/>
    <mergeCell ref="N25:N26"/>
    <mergeCell ref="O25:Q26"/>
    <mergeCell ref="C21:C22"/>
    <mergeCell ref="D21:D22"/>
    <mergeCell ref="E21:E22"/>
    <mergeCell ref="F21:F22"/>
    <mergeCell ref="G21:G22"/>
    <mergeCell ref="H21:H22"/>
    <mergeCell ref="M21:M22"/>
    <mergeCell ref="N21:N22"/>
    <mergeCell ref="O21:Q22"/>
    <mergeCell ref="C19:C20"/>
    <mergeCell ref="D19:D20"/>
    <mergeCell ref="E19:E20"/>
    <mergeCell ref="F19:F20"/>
    <mergeCell ref="G19:G20"/>
    <mergeCell ref="H19:H20"/>
    <mergeCell ref="M19:M20"/>
    <mergeCell ref="N19:N20"/>
    <mergeCell ref="O19:Q20"/>
    <mergeCell ref="M15:M16"/>
    <mergeCell ref="N15:N16"/>
    <mergeCell ref="O15:Q16"/>
    <mergeCell ref="C17:C18"/>
    <mergeCell ref="D17:D18"/>
    <mergeCell ref="E17:E18"/>
    <mergeCell ref="F17:F18"/>
    <mergeCell ref="G17:G18"/>
    <mergeCell ref="H17:H18"/>
    <mergeCell ref="M17:M18"/>
    <mergeCell ref="C15:C16"/>
    <mergeCell ref="D15:D16"/>
    <mergeCell ref="E15:E16"/>
    <mergeCell ref="F15:F16"/>
    <mergeCell ref="G15:G16"/>
    <mergeCell ref="H15:H16"/>
    <mergeCell ref="N17:N18"/>
    <mergeCell ref="O17:Q18"/>
    <mergeCell ref="C13:C14"/>
    <mergeCell ref="D13:D14"/>
    <mergeCell ref="E13:E14"/>
    <mergeCell ref="F13:F14"/>
    <mergeCell ref="G13:G14"/>
    <mergeCell ref="N13:N14"/>
    <mergeCell ref="O13:Q14"/>
    <mergeCell ref="D4:Q4"/>
    <mergeCell ref="D5:Q5"/>
    <mergeCell ref="D6:Q6"/>
    <mergeCell ref="C9:E9"/>
    <mergeCell ref="F9:Q9"/>
    <mergeCell ref="C10:C12"/>
    <mergeCell ref="D10:D12"/>
    <mergeCell ref="E10:E12"/>
    <mergeCell ref="F10:F12"/>
    <mergeCell ref="G10:N10"/>
    <mergeCell ref="O10:Q12"/>
    <mergeCell ref="G11:G12"/>
    <mergeCell ref="H11:H12"/>
    <mergeCell ref="I11:L11"/>
    <mergeCell ref="M11:N11"/>
    <mergeCell ref="H13:H14"/>
    <mergeCell ref="M13:M14"/>
  </mergeCells>
  <conditionalFormatting sqref="C41">
    <cfRule type="duplicateValues" dxfId="19" priority="7"/>
    <cfRule type="duplicateValues" dxfId="18" priority="8"/>
  </conditionalFormatting>
  <conditionalFormatting sqref="C69">
    <cfRule type="duplicateValues" dxfId="17" priority="13"/>
    <cfRule type="duplicateValues" dxfId="16" priority="14"/>
  </conditionalFormatting>
  <conditionalFormatting sqref="C71">
    <cfRule type="duplicateValues" dxfId="15" priority="11"/>
    <cfRule type="duplicateValues" dxfId="14" priority="12"/>
  </conditionalFormatting>
  <conditionalFormatting sqref="C73">
    <cfRule type="duplicateValues" dxfId="13" priority="9"/>
    <cfRule type="duplicateValues" dxfId="12" priority="10"/>
  </conditionalFormatting>
  <conditionalFormatting sqref="C75">
    <cfRule type="duplicateValues" dxfId="11" priority="5"/>
    <cfRule type="duplicateValues" dxfId="10" priority="6"/>
  </conditionalFormatting>
  <pageMargins left="0.7" right="0.7" top="0.75" bottom="0.75" header="0.3" footer="0.3"/>
  <pageSetup paperSize="309" scale="36" fitToHeight="0" orientation="landscape" r:id="rId1"/>
  <rowBreaks count="5" manualBreakCount="5">
    <brk id="24" max="18" man="1"/>
    <brk id="40" max="18" man="1"/>
    <brk id="54" max="18" man="1"/>
    <brk id="68" max="18" man="1"/>
    <brk id="82"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C288C-9819-4EF5-961E-96EBA38433F0}">
  <sheetPr>
    <pageSetUpPr fitToPage="1"/>
  </sheetPr>
  <dimension ref="C3:O106"/>
  <sheetViews>
    <sheetView topLeftCell="A15" zoomScale="70" zoomScaleNormal="70" zoomScaleSheetLayoutView="70" workbookViewId="0">
      <pane xSplit="4" topLeftCell="E1" activePane="topRight" state="frozen"/>
      <selection pane="topRight" activeCell="C15" sqref="C15:I92"/>
      <selection activeCell="A13" sqref="A13"/>
    </sheetView>
  </sheetViews>
  <sheetFormatPr defaultColWidth="11" defaultRowHeight="15.75"/>
  <cols>
    <col min="3" max="3" width="41.125" customWidth="1"/>
    <col min="4" max="4" width="34.5" customWidth="1"/>
    <col min="5" max="6" width="22.375" customWidth="1"/>
    <col min="7" max="8" width="25.25" customWidth="1"/>
    <col min="9" max="9" width="36.125" customWidth="1"/>
  </cols>
  <sheetData>
    <row r="3" spans="3:10">
      <c r="C3" s="1"/>
      <c r="D3" s="2"/>
      <c r="E3" s="2"/>
      <c r="F3" s="2"/>
      <c r="G3" s="2"/>
      <c r="H3" s="2"/>
      <c r="I3" s="3"/>
    </row>
    <row r="4" spans="3:10" ht="18">
      <c r="C4" s="4"/>
      <c r="D4" s="42" t="s">
        <v>0</v>
      </c>
      <c r="E4" s="42"/>
      <c r="F4" s="42"/>
      <c r="G4" s="42"/>
      <c r="H4" s="42"/>
      <c r="I4" s="43"/>
    </row>
    <row r="5" spans="3:10" ht="18">
      <c r="C5" s="4"/>
      <c r="D5" s="42" t="s">
        <v>1</v>
      </c>
      <c r="E5" s="42"/>
      <c r="F5" s="42"/>
      <c r="G5" s="42"/>
      <c r="H5" s="42"/>
      <c r="I5" s="43"/>
    </row>
    <row r="6" spans="3:10" ht="18">
      <c r="C6" s="4"/>
      <c r="D6" s="44" t="s">
        <v>2</v>
      </c>
      <c r="E6" s="44"/>
      <c r="F6" s="44"/>
      <c r="G6" s="44"/>
      <c r="H6" s="44"/>
      <c r="I6" s="45"/>
      <c r="J6" s="6"/>
    </row>
    <row r="7" spans="3:10">
      <c r="C7" s="4"/>
      <c r="I7" s="5"/>
    </row>
    <row r="8" spans="3:10" ht="16.5" thickBot="1">
      <c r="C8" s="4"/>
      <c r="I8" s="5"/>
    </row>
    <row r="9" spans="3:10" ht="39.200000000000003" customHeight="1" thickBot="1">
      <c r="C9" s="46" t="s">
        <v>3</v>
      </c>
      <c r="D9" s="47"/>
      <c r="E9" s="50"/>
      <c r="F9" s="50"/>
      <c r="G9" s="50"/>
      <c r="H9" s="50"/>
      <c r="I9" s="51"/>
      <c r="J9" s="8"/>
    </row>
    <row r="10" spans="3:10" ht="28.15" customHeight="1">
      <c r="C10" s="52" t="s">
        <v>5</v>
      </c>
      <c r="D10" s="54" t="s">
        <v>6</v>
      </c>
      <c r="E10" s="56"/>
      <c r="F10" s="56"/>
      <c r="G10" s="56" t="s">
        <v>10</v>
      </c>
      <c r="H10" s="56"/>
      <c r="I10" s="57"/>
    </row>
    <row r="11" spans="3:10" ht="32.1" customHeight="1">
      <c r="C11" s="53"/>
      <c r="D11" s="55"/>
      <c r="E11" s="58" t="s">
        <v>14</v>
      </c>
      <c r="F11" s="58"/>
      <c r="G11" s="58"/>
      <c r="H11" s="58"/>
      <c r="I11" s="59"/>
    </row>
    <row r="12" spans="3:10">
      <c r="C12" s="53"/>
      <c r="D12" s="55"/>
      <c r="E12" s="9" t="s">
        <v>19</v>
      </c>
      <c r="F12" s="9" t="s">
        <v>20</v>
      </c>
      <c r="G12" s="58"/>
      <c r="H12" s="58"/>
      <c r="I12" s="59"/>
    </row>
    <row r="13" spans="3:10" ht="109.5" customHeight="1">
      <c r="C13" s="149" t="s">
        <v>21</v>
      </c>
      <c r="D13" s="26" t="s">
        <v>22</v>
      </c>
      <c r="E13" s="214">
        <v>1.0088888888888889</v>
      </c>
      <c r="F13" s="34">
        <v>1.0030555555555554</v>
      </c>
      <c r="G13" s="36" t="s">
        <v>25</v>
      </c>
      <c r="H13" s="37"/>
      <c r="I13" s="38"/>
    </row>
    <row r="14" spans="3:10" ht="109.5" customHeight="1">
      <c r="C14" s="150"/>
      <c r="D14" s="27"/>
      <c r="E14" s="168"/>
      <c r="F14" s="35"/>
      <c r="G14" s="39"/>
      <c r="H14" s="40"/>
      <c r="I14" s="41"/>
    </row>
    <row r="15" spans="3:10" ht="82.5" customHeight="1">
      <c r="C15" s="215" t="s">
        <v>26</v>
      </c>
      <c r="D15" s="79" t="s">
        <v>27</v>
      </c>
      <c r="E15" s="161">
        <v>1.3194339906668673</v>
      </c>
      <c r="F15" s="206">
        <v>1.1113186604943286</v>
      </c>
      <c r="G15" s="208" t="s">
        <v>143</v>
      </c>
      <c r="H15" s="209"/>
      <c r="I15" s="210"/>
    </row>
    <row r="16" spans="3:10" ht="82.5" customHeight="1">
      <c r="C16" s="216"/>
      <c r="D16" s="80"/>
      <c r="E16" s="168"/>
      <c r="F16" s="207"/>
      <c r="G16" s="211"/>
      <c r="H16" s="212"/>
      <c r="I16" s="213"/>
    </row>
    <row r="17" spans="3:9" ht="82.5" customHeight="1">
      <c r="C17" s="202" t="s">
        <v>31</v>
      </c>
      <c r="D17" s="68" t="s">
        <v>32</v>
      </c>
      <c r="E17" s="161">
        <v>0.75698324022346364</v>
      </c>
      <c r="F17" s="178">
        <v>0.90571428571428569</v>
      </c>
      <c r="G17" s="180" t="s">
        <v>144</v>
      </c>
      <c r="H17" s="181"/>
      <c r="I17" s="182"/>
    </row>
    <row r="18" spans="3:9" ht="82.5" customHeight="1">
      <c r="C18" s="203"/>
      <c r="D18" s="69"/>
      <c r="E18" s="168"/>
      <c r="F18" s="179"/>
      <c r="G18" s="183"/>
      <c r="H18" s="184"/>
      <c r="I18" s="185"/>
    </row>
    <row r="19" spans="3:9" ht="82.5" customHeight="1">
      <c r="C19" s="204" t="s">
        <v>35</v>
      </c>
      <c r="D19" s="90" t="s">
        <v>36</v>
      </c>
      <c r="E19" s="161">
        <v>0.73235294117647054</v>
      </c>
      <c r="F19" s="163">
        <v>0.89759036144578308</v>
      </c>
      <c r="G19" s="151" t="s">
        <v>145</v>
      </c>
      <c r="H19" s="152"/>
      <c r="I19" s="153"/>
    </row>
    <row r="20" spans="3:9" ht="82.5" customHeight="1">
      <c r="C20" s="205"/>
      <c r="D20" s="91"/>
      <c r="E20" s="168"/>
      <c r="F20" s="35"/>
      <c r="G20" s="154"/>
      <c r="H20" s="155"/>
      <c r="I20" s="156"/>
    </row>
    <row r="21" spans="3:9" ht="82.5" customHeight="1">
      <c r="C21" s="204" t="s">
        <v>39</v>
      </c>
      <c r="D21" s="90" t="s">
        <v>40</v>
      </c>
      <c r="E21" s="161">
        <v>1</v>
      </c>
      <c r="F21" s="163">
        <v>1</v>
      </c>
      <c r="G21" s="190" t="s">
        <v>146</v>
      </c>
      <c r="H21" s="191"/>
      <c r="I21" s="192"/>
    </row>
    <row r="22" spans="3:9" ht="82.5" customHeight="1">
      <c r="C22" s="205"/>
      <c r="D22" s="91"/>
      <c r="E22" s="168"/>
      <c r="F22" s="35"/>
      <c r="G22" s="39"/>
      <c r="H22" s="40"/>
      <c r="I22" s="41"/>
    </row>
    <row r="23" spans="3:9" ht="82.5" customHeight="1">
      <c r="C23" s="202" t="s">
        <v>42</v>
      </c>
      <c r="D23" s="68" t="s">
        <v>43</v>
      </c>
      <c r="E23" s="161">
        <v>1.9583690987124462</v>
      </c>
      <c r="F23" s="178">
        <v>1.5548447789275635</v>
      </c>
      <c r="G23" s="180" t="s">
        <v>147</v>
      </c>
      <c r="H23" s="181"/>
      <c r="I23" s="182"/>
    </row>
    <row r="24" spans="3:9" ht="82.5" customHeight="1">
      <c r="C24" s="203"/>
      <c r="D24" s="69"/>
      <c r="E24" s="168"/>
      <c r="F24" s="179"/>
      <c r="G24" s="183"/>
      <c r="H24" s="184"/>
      <c r="I24" s="185"/>
    </row>
    <row r="25" spans="3:9" ht="82.5" customHeight="1">
      <c r="C25" s="204" t="s">
        <v>45</v>
      </c>
      <c r="D25" s="99" t="s">
        <v>46</v>
      </c>
      <c r="E25" s="161">
        <v>1.9708695652173913</v>
      </c>
      <c r="F25" s="163">
        <v>1.5617142857142856</v>
      </c>
      <c r="G25" s="151" t="s">
        <v>148</v>
      </c>
      <c r="H25" s="152"/>
      <c r="I25" s="153"/>
    </row>
    <row r="26" spans="3:9" ht="82.5" customHeight="1">
      <c r="C26" s="205"/>
      <c r="D26" s="100"/>
      <c r="E26" s="168"/>
      <c r="F26" s="35"/>
      <c r="G26" s="154"/>
      <c r="H26" s="155"/>
      <c r="I26" s="156"/>
    </row>
    <row r="27" spans="3:9" ht="82.5" customHeight="1">
      <c r="C27" s="204" t="s">
        <v>48</v>
      </c>
      <c r="D27" s="99" t="s">
        <v>49</v>
      </c>
      <c r="E27" s="161">
        <v>1</v>
      </c>
      <c r="F27" s="163">
        <v>1</v>
      </c>
      <c r="G27" s="151" t="s">
        <v>149</v>
      </c>
      <c r="H27" s="152"/>
      <c r="I27" s="153"/>
    </row>
    <row r="28" spans="3:9" ht="82.5" customHeight="1">
      <c r="C28" s="205"/>
      <c r="D28" s="100"/>
      <c r="E28" s="168"/>
      <c r="F28" s="35"/>
      <c r="G28" s="154"/>
      <c r="H28" s="155"/>
      <c r="I28" s="156"/>
    </row>
    <row r="29" spans="3:9" ht="82.5" customHeight="1">
      <c r="C29" s="202" t="s">
        <v>51</v>
      </c>
      <c r="D29" s="68" t="s">
        <v>52</v>
      </c>
      <c r="E29" s="161">
        <v>0.76605944391179293</v>
      </c>
      <c r="F29" s="178">
        <v>0.82283116555120595</v>
      </c>
      <c r="G29" s="180" t="s">
        <v>150</v>
      </c>
      <c r="H29" s="181"/>
      <c r="I29" s="182"/>
    </row>
    <row r="30" spans="3:9" ht="82.5" customHeight="1">
      <c r="C30" s="203"/>
      <c r="D30" s="69"/>
      <c r="E30" s="168"/>
      <c r="F30" s="179"/>
      <c r="G30" s="183"/>
      <c r="H30" s="184"/>
      <c r="I30" s="185"/>
    </row>
    <row r="31" spans="3:9" ht="82.5" customHeight="1">
      <c r="C31" s="103" t="s">
        <v>54</v>
      </c>
      <c r="D31" s="105" t="s">
        <v>55</v>
      </c>
      <c r="E31" s="161">
        <v>1</v>
      </c>
      <c r="F31" s="163">
        <v>1</v>
      </c>
      <c r="G31" s="190" t="s">
        <v>151</v>
      </c>
      <c r="H31" s="191"/>
      <c r="I31" s="192"/>
    </row>
    <row r="32" spans="3:9" ht="82.5" customHeight="1">
      <c r="C32" s="104"/>
      <c r="D32" s="106"/>
      <c r="E32" s="168"/>
      <c r="F32" s="35"/>
      <c r="G32" s="39"/>
      <c r="H32" s="40"/>
      <c r="I32" s="41"/>
    </row>
    <row r="33" spans="3:9" ht="82.5" customHeight="1">
      <c r="C33" s="103" t="s">
        <v>57</v>
      </c>
      <c r="D33" s="105" t="s">
        <v>58</v>
      </c>
      <c r="E33" s="161">
        <v>1.5</v>
      </c>
      <c r="F33" s="163">
        <v>1.4</v>
      </c>
      <c r="G33" s="151" t="s">
        <v>152</v>
      </c>
      <c r="H33" s="152"/>
      <c r="I33" s="153"/>
    </row>
    <row r="34" spans="3:9" ht="82.5" customHeight="1">
      <c r="C34" s="104"/>
      <c r="D34" s="106"/>
      <c r="E34" s="168"/>
      <c r="F34" s="35"/>
      <c r="G34" s="154"/>
      <c r="H34" s="155"/>
      <c r="I34" s="156"/>
    </row>
    <row r="35" spans="3:9" ht="82.5" customHeight="1">
      <c r="C35" s="103" t="s">
        <v>60</v>
      </c>
      <c r="D35" s="105" t="s">
        <v>61</v>
      </c>
      <c r="E35" s="161">
        <v>2.2250000000000001</v>
      </c>
      <c r="F35" s="163">
        <v>1.79</v>
      </c>
      <c r="G35" s="151" t="s">
        <v>153</v>
      </c>
      <c r="H35" s="152"/>
      <c r="I35" s="153"/>
    </row>
    <row r="36" spans="3:9" ht="82.5" customHeight="1">
      <c r="C36" s="104"/>
      <c r="D36" s="106"/>
      <c r="E36" s="168"/>
      <c r="F36" s="35"/>
      <c r="G36" s="154"/>
      <c r="H36" s="155"/>
      <c r="I36" s="156"/>
    </row>
    <row r="37" spans="3:9" ht="82.5" customHeight="1">
      <c r="C37" s="103" t="s">
        <v>63</v>
      </c>
      <c r="D37" s="105" t="s">
        <v>64</v>
      </c>
      <c r="E37" s="161">
        <v>1.3360000000000001</v>
      </c>
      <c r="F37" s="163">
        <v>1.0402162162162163</v>
      </c>
      <c r="G37" s="151" t="s">
        <v>154</v>
      </c>
      <c r="H37" s="152"/>
      <c r="I37" s="153"/>
    </row>
    <row r="38" spans="3:9" ht="82.5" customHeight="1">
      <c r="C38" s="104"/>
      <c r="D38" s="106"/>
      <c r="E38" s="168"/>
      <c r="F38" s="35"/>
      <c r="G38" s="154"/>
      <c r="H38" s="155"/>
      <c r="I38" s="156"/>
    </row>
    <row r="39" spans="3:9" ht="82.5" customHeight="1">
      <c r="C39" s="103" t="s">
        <v>66</v>
      </c>
      <c r="D39" s="105" t="s">
        <v>67</v>
      </c>
      <c r="E39" s="161">
        <v>1.7844444444444445</v>
      </c>
      <c r="F39" s="163">
        <v>1.1499999999999999</v>
      </c>
      <c r="G39" s="151" t="s">
        <v>155</v>
      </c>
      <c r="H39" s="152"/>
      <c r="I39" s="153"/>
    </row>
    <row r="40" spans="3:9" ht="82.5" customHeight="1">
      <c r="C40" s="104"/>
      <c r="D40" s="106"/>
      <c r="E40" s="168"/>
      <c r="F40" s="35"/>
      <c r="G40" s="154"/>
      <c r="H40" s="155"/>
      <c r="I40" s="156"/>
    </row>
    <row r="41" spans="3:9" ht="82.5" customHeight="1">
      <c r="C41" s="103" t="s">
        <v>69</v>
      </c>
      <c r="D41" s="105" t="s">
        <v>70</v>
      </c>
      <c r="E41" s="161">
        <v>0.13600000000000001</v>
      </c>
      <c r="F41" s="163">
        <v>0.29199999999999998</v>
      </c>
      <c r="G41" s="151" t="s">
        <v>156</v>
      </c>
      <c r="H41" s="152"/>
      <c r="I41" s="153"/>
    </row>
    <row r="42" spans="3:9" ht="82.5" customHeight="1">
      <c r="C42" s="104"/>
      <c r="D42" s="106"/>
      <c r="E42" s="168"/>
      <c r="F42" s="35"/>
      <c r="G42" s="154"/>
      <c r="H42" s="155"/>
      <c r="I42" s="156"/>
    </row>
    <row r="43" spans="3:9" ht="82.5" customHeight="1">
      <c r="C43" s="103" t="s">
        <v>72</v>
      </c>
      <c r="D43" s="105" t="s">
        <v>73</v>
      </c>
      <c r="E43" s="161">
        <v>0</v>
      </c>
      <c r="F43" s="163">
        <v>0.83333333333333337</v>
      </c>
      <c r="G43" s="151" t="s">
        <v>74</v>
      </c>
      <c r="H43" s="152"/>
      <c r="I43" s="153"/>
    </row>
    <row r="44" spans="3:9" ht="82.5" customHeight="1">
      <c r="C44" s="104"/>
      <c r="D44" s="106"/>
      <c r="E44" s="168"/>
      <c r="F44" s="35"/>
      <c r="G44" s="154"/>
      <c r="H44" s="155"/>
      <c r="I44" s="156"/>
    </row>
    <row r="45" spans="3:9" ht="82.5" customHeight="1">
      <c r="C45" s="103" t="s">
        <v>75</v>
      </c>
      <c r="D45" s="105" t="s">
        <v>76</v>
      </c>
      <c r="E45" s="161">
        <v>1</v>
      </c>
      <c r="F45" s="163">
        <v>1</v>
      </c>
      <c r="G45" s="151" t="s">
        <v>157</v>
      </c>
      <c r="H45" s="152"/>
      <c r="I45" s="153"/>
    </row>
    <row r="46" spans="3:9" ht="82.5" customHeight="1">
      <c r="C46" s="104"/>
      <c r="D46" s="106"/>
      <c r="E46" s="168"/>
      <c r="F46" s="35"/>
      <c r="G46" s="154"/>
      <c r="H46" s="155"/>
      <c r="I46" s="156"/>
    </row>
    <row r="47" spans="3:9" ht="82.5" customHeight="1">
      <c r="C47" s="103" t="s">
        <v>78</v>
      </c>
      <c r="D47" s="105" t="s">
        <v>79</v>
      </c>
      <c r="E47" s="161">
        <v>1.8</v>
      </c>
      <c r="F47" s="163">
        <v>1.0714285714285714</v>
      </c>
      <c r="G47" s="151" t="s">
        <v>158</v>
      </c>
      <c r="H47" s="152"/>
      <c r="I47" s="153"/>
    </row>
    <row r="48" spans="3:9" ht="82.5" customHeight="1">
      <c r="C48" s="104"/>
      <c r="D48" s="106"/>
      <c r="E48" s="168"/>
      <c r="F48" s="35"/>
      <c r="G48" s="154"/>
      <c r="H48" s="155"/>
      <c r="I48" s="156"/>
    </row>
    <row r="49" spans="3:9" ht="82.5" customHeight="1">
      <c r="C49" s="107" t="s">
        <v>81</v>
      </c>
      <c r="D49" s="110" t="s">
        <v>82</v>
      </c>
      <c r="E49" s="161">
        <v>0.23333333333333334</v>
      </c>
      <c r="F49" s="178">
        <v>0.30833333333333335</v>
      </c>
      <c r="G49" s="180" t="s">
        <v>159</v>
      </c>
      <c r="H49" s="181"/>
      <c r="I49" s="182"/>
    </row>
    <row r="50" spans="3:9" ht="82.5" customHeight="1">
      <c r="C50" s="108"/>
      <c r="D50" s="111"/>
      <c r="E50" s="168"/>
      <c r="F50" s="179"/>
      <c r="G50" s="183"/>
      <c r="H50" s="184"/>
      <c r="I50" s="185"/>
    </row>
    <row r="51" spans="3:9" ht="82.5" customHeight="1">
      <c r="C51" s="108"/>
      <c r="D51" s="110" t="s">
        <v>84</v>
      </c>
      <c r="E51" s="161">
        <v>1.88</v>
      </c>
      <c r="F51" s="178">
        <v>1.5894736842105264</v>
      </c>
      <c r="G51" s="180" t="s">
        <v>160</v>
      </c>
      <c r="H51" s="181"/>
      <c r="I51" s="182"/>
    </row>
    <row r="52" spans="3:9" ht="82.5" customHeight="1">
      <c r="C52" s="109"/>
      <c r="D52" s="111"/>
      <c r="E52" s="168"/>
      <c r="F52" s="179"/>
      <c r="G52" s="183"/>
      <c r="H52" s="184"/>
      <c r="I52" s="185"/>
    </row>
    <row r="53" spans="3:9" ht="82.5" customHeight="1">
      <c r="C53" s="114" t="s">
        <v>86</v>
      </c>
      <c r="D53" s="200" t="s">
        <v>87</v>
      </c>
      <c r="E53" s="161">
        <v>1.36</v>
      </c>
      <c r="F53" s="163">
        <v>0.87</v>
      </c>
      <c r="G53" s="151" t="s">
        <v>161</v>
      </c>
      <c r="H53" s="152"/>
      <c r="I53" s="153"/>
    </row>
    <row r="54" spans="3:9" ht="82.5" customHeight="1">
      <c r="C54" s="115"/>
      <c r="D54" s="201"/>
      <c r="E54" s="168"/>
      <c r="F54" s="35"/>
      <c r="G54" s="154"/>
      <c r="H54" s="155"/>
      <c r="I54" s="156"/>
    </row>
    <row r="55" spans="3:9" ht="82.5" customHeight="1">
      <c r="C55" s="114" t="s">
        <v>89</v>
      </c>
      <c r="D55" s="200" t="s">
        <v>90</v>
      </c>
      <c r="E55" s="161">
        <v>0.72</v>
      </c>
      <c r="F55" s="163">
        <v>0.70333333333333337</v>
      </c>
      <c r="G55" s="151" t="s">
        <v>162</v>
      </c>
      <c r="H55" s="152"/>
      <c r="I55" s="153"/>
    </row>
    <row r="56" spans="3:9" ht="82.5" customHeight="1">
      <c r="C56" s="115"/>
      <c r="D56" s="201"/>
      <c r="E56" s="168"/>
      <c r="F56" s="35"/>
      <c r="G56" s="154"/>
      <c r="H56" s="155"/>
      <c r="I56" s="156"/>
    </row>
    <row r="57" spans="3:9" ht="82.5" customHeight="1">
      <c r="C57" s="107" t="s">
        <v>92</v>
      </c>
      <c r="D57" s="68" t="s">
        <v>93</v>
      </c>
      <c r="E57" s="161">
        <v>0.58333333333333337</v>
      </c>
      <c r="F57" s="178">
        <v>0.77358490566037741</v>
      </c>
      <c r="G57" s="180" t="s">
        <v>163</v>
      </c>
      <c r="H57" s="181"/>
      <c r="I57" s="182"/>
    </row>
    <row r="58" spans="3:9" ht="82.5" customHeight="1">
      <c r="C58" s="109"/>
      <c r="D58" s="69"/>
      <c r="E58" s="168"/>
      <c r="F58" s="179"/>
      <c r="G58" s="183"/>
      <c r="H58" s="184"/>
      <c r="I58" s="185"/>
    </row>
    <row r="59" spans="3:9" ht="82.5" customHeight="1">
      <c r="C59" s="120" t="s">
        <v>95</v>
      </c>
      <c r="D59" s="198" t="s">
        <v>96</v>
      </c>
      <c r="E59" s="161">
        <v>1.6808943089430894</v>
      </c>
      <c r="F59" s="163">
        <v>1.2214056040422601</v>
      </c>
      <c r="G59" s="151" t="s">
        <v>164</v>
      </c>
      <c r="H59" s="152"/>
      <c r="I59" s="153"/>
    </row>
    <row r="60" spans="3:9" ht="82.5" customHeight="1">
      <c r="C60" s="121"/>
      <c r="D60" s="199"/>
      <c r="E60" s="168"/>
      <c r="F60" s="35"/>
      <c r="G60" s="154"/>
      <c r="H60" s="155"/>
      <c r="I60" s="156"/>
    </row>
    <row r="61" spans="3:9" ht="82.5" customHeight="1">
      <c r="C61" s="195" t="s">
        <v>98</v>
      </c>
      <c r="D61" s="193" t="s">
        <v>99</v>
      </c>
      <c r="E61" s="161">
        <v>1</v>
      </c>
      <c r="F61" s="163">
        <v>1.1333333333333333</v>
      </c>
      <c r="G61" s="190" t="s">
        <v>165</v>
      </c>
      <c r="H61" s="191"/>
      <c r="I61" s="192"/>
    </row>
    <row r="62" spans="3:9" ht="82.5" customHeight="1">
      <c r="C62" s="196"/>
      <c r="D62" s="194"/>
      <c r="E62" s="168"/>
      <c r="F62" s="35"/>
      <c r="G62" s="39"/>
      <c r="H62" s="40"/>
      <c r="I62" s="41"/>
    </row>
    <row r="63" spans="3:9" ht="82.5" customHeight="1">
      <c r="C63" s="196"/>
      <c r="D63" s="193" t="s">
        <v>101</v>
      </c>
      <c r="E63" s="161">
        <v>2.4285714285714284</v>
      </c>
      <c r="F63" s="163">
        <v>1.0869565217391304</v>
      </c>
      <c r="G63" s="151" t="s">
        <v>166</v>
      </c>
      <c r="H63" s="152"/>
      <c r="I63" s="153"/>
    </row>
    <row r="64" spans="3:9" ht="82.5" customHeight="1">
      <c r="C64" s="197"/>
      <c r="D64" s="194"/>
      <c r="E64" s="168"/>
      <c r="F64" s="35"/>
      <c r="G64" s="154"/>
      <c r="H64" s="155"/>
      <c r="I64" s="156"/>
    </row>
    <row r="65" spans="3:9" ht="82.5" customHeight="1">
      <c r="C65" s="186" t="s">
        <v>103</v>
      </c>
      <c r="D65" s="188" t="s">
        <v>104</v>
      </c>
      <c r="E65" s="161">
        <v>1.6409395973154361</v>
      </c>
      <c r="F65" s="163">
        <v>1.3740105540897098</v>
      </c>
      <c r="G65" s="190" t="s">
        <v>167</v>
      </c>
      <c r="H65" s="191"/>
      <c r="I65" s="192"/>
    </row>
    <row r="66" spans="3:9" ht="82.5" customHeight="1">
      <c r="C66" s="187"/>
      <c r="D66" s="189"/>
      <c r="E66" s="168"/>
      <c r="F66" s="35"/>
      <c r="G66" s="39"/>
      <c r="H66" s="40"/>
      <c r="I66" s="41"/>
    </row>
    <row r="67" spans="3:9" ht="82.5" customHeight="1">
      <c r="C67" s="107" t="s">
        <v>106</v>
      </c>
      <c r="D67" s="68" t="s">
        <v>107</v>
      </c>
      <c r="E67" s="161">
        <v>0.93432203389830504</v>
      </c>
      <c r="F67" s="178">
        <v>1.1127606928243194</v>
      </c>
      <c r="G67" s="180" t="s">
        <v>168</v>
      </c>
      <c r="H67" s="181"/>
      <c r="I67" s="182"/>
    </row>
    <row r="68" spans="3:9" ht="82.5" customHeight="1">
      <c r="C68" s="109"/>
      <c r="D68" s="69"/>
      <c r="E68" s="168"/>
      <c r="F68" s="179"/>
      <c r="G68" s="183"/>
      <c r="H68" s="184"/>
      <c r="I68" s="185"/>
    </row>
    <row r="69" spans="3:9" ht="82.5" customHeight="1">
      <c r="C69" s="157" t="s">
        <v>109</v>
      </c>
      <c r="D69" s="99" t="s">
        <v>110</v>
      </c>
      <c r="E69" s="161">
        <v>0.98353909465020573</v>
      </c>
      <c r="F69" s="163">
        <v>1.4341637010676156</v>
      </c>
      <c r="G69" s="151" t="s">
        <v>169</v>
      </c>
      <c r="H69" s="152"/>
      <c r="I69" s="153"/>
    </row>
    <row r="70" spans="3:9" ht="82.5" customHeight="1">
      <c r="C70" s="171"/>
      <c r="D70" s="100"/>
      <c r="E70" s="168"/>
      <c r="F70" s="35"/>
      <c r="G70" s="154"/>
      <c r="H70" s="155"/>
      <c r="I70" s="156"/>
    </row>
    <row r="71" spans="3:9" ht="82.5" customHeight="1">
      <c r="C71" s="157" t="s">
        <v>112</v>
      </c>
      <c r="D71" s="99" t="s">
        <v>113</v>
      </c>
      <c r="E71" s="161">
        <v>0.94505494505494503</v>
      </c>
      <c r="F71" s="163">
        <v>0.88586956521739135</v>
      </c>
      <c r="G71" s="151" t="s">
        <v>170</v>
      </c>
      <c r="H71" s="152"/>
      <c r="I71" s="153"/>
    </row>
    <row r="72" spans="3:9" ht="82.5" customHeight="1">
      <c r="C72" s="171"/>
      <c r="D72" s="100"/>
      <c r="E72" s="168"/>
      <c r="F72" s="35"/>
      <c r="G72" s="154"/>
      <c r="H72" s="155"/>
      <c r="I72" s="156"/>
    </row>
    <row r="73" spans="3:9" ht="82.5" customHeight="1">
      <c r="C73" s="157" t="s">
        <v>115</v>
      </c>
      <c r="D73" s="99" t="s">
        <v>116</v>
      </c>
      <c r="E73" s="161">
        <v>0.84057971014492749</v>
      </c>
      <c r="F73" s="163">
        <v>0.99690976514215079</v>
      </c>
      <c r="G73" s="151" t="s">
        <v>171</v>
      </c>
      <c r="H73" s="152"/>
      <c r="I73" s="153"/>
    </row>
    <row r="74" spans="3:9" ht="82.5" customHeight="1">
      <c r="C74" s="171"/>
      <c r="D74" s="100"/>
      <c r="E74" s="168"/>
      <c r="F74" s="35"/>
      <c r="G74" s="154"/>
      <c r="H74" s="155"/>
      <c r="I74" s="156"/>
    </row>
    <row r="75" spans="3:9" ht="82.5" customHeight="1">
      <c r="C75" s="174" t="s">
        <v>118</v>
      </c>
      <c r="D75" s="176" t="s">
        <v>119</v>
      </c>
      <c r="E75" s="161">
        <v>0.92656587473002161</v>
      </c>
      <c r="F75" s="178">
        <v>0.94390118373649001</v>
      </c>
      <c r="G75" s="180" t="s">
        <v>172</v>
      </c>
      <c r="H75" s="181"/>
      <c r="I75" s="182"/>
    </row>
    <row r="76" spans="3:9" ht="82.5" customHeight="1">
      <c r="C76" s="175"/>
      <c r="D76" s="177"/>
      <c r="E76" s="168"/>
      <c r="F76" s="179"/>
      <c r="G76" s="183"/>
      <c r="H76" s="184"/>
      <c r="I76" s="185"/>
    </row>
    <row r="77" spans="3:9" ht="82.5" customHeight="1">
      <c r="C77" s="157" t="s">
        <v>121</v>
      </c>
      <c r="D77" s="99" t="s">
        <v>122</v>
      </c>
      <c r="E77" s="161">
        <v>0.83333333333333337</v>
      </c>
      <c r="F77" s="163">
        <v>0.95833333333333337</v>
      </c>
      <c r="G77" s="151" t="s">
        <v>173</v>
      </c>
      <c r="H77" s="152"/>
      <c r="I77" s="153"/>
    </row>
    <row r="78" spans="3:9" ht="82.5" customHeight="1">
      <c r="C78" s="170"/>
      <c r="D78" s="100"/>
      <c r="E78" s="168"/>
      <c r="F78" s="35"/>
      <c r="G78" s="154"/>
      <c r="H78" s="155"/>
      <c r="I78" s="156"/>
    </row>
    <row r="79" spans="3:9" ht="82.5" customHeight="1">
      <c r="C79" s="170"/>
      <c r="D79" s="99" t="s">
        <v>124</v>
      </c>
      <c r="E79" s="161">
        <v>1</v>
      </c>
      <c r="F79" s="163">
        <v>1.45</v>
      </c>
      <c r="G79" s="151" t="s">
        <v>174</v>
      </c>
      <c r="H79" s="152"/>
      <c r="I79" s="153"/>
    </row>
    <row r="80" spans="3:9" ht="82.5" customHeight="1">
      <c r="C80" s="171"/>
      <c r="D80" s="100"/>
      <c r="E80" s="168"/>
      <c r="F80" s="35"/>
      <c r="G80" s="154"/>
      <c r="H80" s="155"/>
      <c r="I80" s="156"/>
    </row>
    <row r="81" spans="3:9" ht="82.5" customHeight="1">
      <c r="C81" s="172" t="s">
        <v>126</v>
      </c>
      <c r="D81" s="99" t="s">
        <v>127</v>
      </c>
      <c r="E81" s="161">
        <v>2</v>
      </c>
      <c r="F81" s="163">
        <v>1.3333333333333333</v>
      </c>
      <c r="G81" s="151" t="s">
        <v>175</v>
      </c>
      <c r="H81" s="152"/>
      <c r="I81" s="153"/>
    </row>
    <row r="82" spans="3:9" ht="82.5" customHeight="1">
      <c r="C82" s="173"/>
      <c r="D82" s="100"/>
      <c r="E82" s="168"/>
      <c r="F82" s="35"/>
      <c r="G82" s="154"/>
      <c r="H82" s="155"/>
      <c r="I82" s="156"/>
    </row>
    <row r="83" spans="3:9" ht="82.5" customHeight="1">
      <c r="C83" s="157" t="s">
        <v>129</v>
      </c>
      <c r="D83" s="99" t="s">
        <v>130</v>
      </c>
      <c r="E83" s="161">
        <v>1.0413793103448277</v>
      </c>
      <c r="F83" s="163">
        <v>1.0103585657370517</v>
      </c>
      <c r="G83" s="151" t="s">
        <v>176</v>
      </c>
      <c r="H83" s="152"/>
      <c r="I83" s="153"/>
    </row>
    <row r="84" spans="3:9" ht="82.5" customHeight="1">
      <c r="C84" s="170"/>
      <c r="D84" s="100"/>
      <c r="E84" s="168"/>
      <c r="F84" s="35"/>
      <c r="G84" s="154"/>
      <c r="H84" s="155"/>
      <c r="I84" s="156"/>
    </row>
    <row r="85" spans="3:9" ht="82.5" customHeight="1">
      <c r="C85" s="170"/>
      <c r="D85" s="99" t="s">
        <v>132</v>
      </c>
      <c r="E85" s="161">
        <v>1</v>
      </c>
      <c r="F85" s="163">
        <v>1.5</v>
      </c>
      <c r="G85" s="151" t="s">
        <v>177</v>
      </c>
      <c r="H85" s="152"/>
      <c r="I85" s="153"/>
    </row>
    <row r="86" spans="3:9" ht="82.5" customHeight="1">
      <c r="C86" s="171"/>
      <c r="D86" s="100"/>
      <c r="E86" s="168"/>
      <c r="F86" s="35"/>
      <c r="G86" s="154"/>
      <c r="H86" s="155"/>
      <c r="I86" s="156"/>
    </row>
    <row r="87" spans="3:9" ht="82.5" customHeight="1">
      <c r="C87" s="146" t="s">
        <v>134</v>
      </c>
      <c r="D87" s="99" t="s">
        <v>135</v>
      </c>
      <c r="E87" s="161">
        <v>0.69369369369369371</v>
      </c>
      <c r="F87" s="163">
        <v>0.76801801801801806</v>
      </c>
      <c r="G87" s="151" t="s">
        <v>178</v>
      </c>
      <c r="H87" s="152"/>
      <c r="I87" s="153"/>
    </row>
    <row r="88" spans="3:9" ht="82.5" customHeight="1">
      <c r="C88" s="147"/>
      <c r="D88" s="100"/>
      <c r="E88" s="168"/>
      <c r="F88" s="35"/>
      <c r="G88" s="154"/>
      <c r="H88" s="155"/>
      <c r="I88" s="156"/>
    </row>
    <row r="89" spans="3:9" ht="82.5" customHeight="1">
      <c r="C89" s="147"/>
      <c r="D89" s="99" t="s">
        <v>137</v>
      </c>
      <c r="E89" s="161">
        <v>0.68888888888888888</v>
      </c>
      <c r="F89" s="163">
        <v>0.81666666666666665</v>
      </c>
      <c r="G89" s="151" t="s">
        <v>179</v>
      </c>
      <c r="H89" s="152"/>
      <c r="I89" s="153"/>
    </row>
    <row r="90" spans="3:9" ht="82.5" customHeight="1">
      <c r="C90" s="148"/>
      <c r="D90" s="169"/>
      <c r="E90" s="168"/>
      <c r="F90" s="35"/>
      <c r="G90" s="154"/>
      <c r="H90" s="155"/>
      <c r="I90" s="156"/>
    </row>
    <row r="91" spans="3:9" ht="82.5" customHeight="1">
      <c r="C91" s="157" t="s">
        <v>139</v>
      </c>
      <c r="D91" s="159" t="s">
        <v>140</v>
      </c>
      <c r="E91" s="161">
        <v>1</v>
      </c>
      <c r="F91" s="163">
        <v>1</v>
      </c>
      <c r="G91" s="151" t="s">
        <v>180</v>
      </c>
      <c r="H91" s="152"/>
      <c r="I91" s="153"/>
    </row>
    <row r="92" spans="3:9" ht="82.5" customHeight="1" thickBot="1">
      <c r="C92" s="158"/>
      <c r="D92" s="160"/>
      <c r="E92" s="162"/>
      <c r="F92" s="164"/>
      <c r="G92" s="165"/>
      <c r="H92" s="166"/>
      <c r="I92" s="167"/>
    </row>
    <row r="102" spans="3:15">
      <c r="C102" s="133"/>
      <c r="D102" s="133"/>
      <c r="E102" s="135"/>
      <c r="F102" s="135"/>
      <c r="G102" s="135"/>
      <c r="H102" s="135"/>
      <c r="I102" s="135"/>
      <c r="M102" s="133"/>
      <c r="N102" s="133"/>
      <c r="O102" s="133"/>
    </row>
    <row r="106" spans="3:15">
      <c r="N106" t="s">
        <v>142</v>
      </c>
    </row>
  </sheetData>
  <mergeCells count="208">
    <mergeCell ref="G10:I12"/>
    <mergeCell ref="E11:F11"/>
    <mergeCell ref="D4:I4"/>
    <mergeCell ref="D5:I5"/>
    <mergeCell ref="D6:I6"/>
    <mergeCell ref="C9:D9"/>
    <mergeCell ref="E9:I9"/>
    <mergeCell ref="C10:C12"/>
    <mergeCell ref="D10:D12"/>
    <mergeCell ref="E10:F10"/>
    <mergeCell ref="E15:E16"/>
    <mergeCell ref="F15:F16"/>
    <mergeCell ref="G15:I16"/>
    <mergeCell ref="C17:C18"/>
    <mergeCell ref="D17:D18"/>
    <mergeCell ref="E17:E18"/>
    <mergeCell ref="E13:E14"/>
    <mergeCell ref="F13:F14"/>
    <mergeCell ref="G13:I14"/>
    <mergeCell ref="C15:C16"/>
    <mergeCell ref="D15:D16"/>
    <mergeCell ref="G19:I20"/>
    <mergeCell ref="C21:C22"/>
    <mergeCell ref="D21:D22"/>
    <mergeCell ref="E21:E22"/>
    <mergeCell ref="F21:F22"/>
    <mergeCell ref="G21:I22"/>
    <mergeCell ref="F17:F18"/>
    <mergeCell ref="G17:I18"/>
    <mergeCell ref="C19:C20"/>
    <mergeCell ref="D19:D20"/>
    <mergeCell ref="E19:E20"/>
    <mergeCell ref="F19:F20"/>
    <mergeCell ref="F25:F26"/>
    <mergeCell ref="G25:I26"/>
    <mergeCell ref="C27:C28"/>
    <mergeCell ref="D27:D28"/>
    <mergeCell ref="E27:E28"/>
    <mergeCell ref="F27:F28"/>
    <mergeCell ref="E23:E24"/>
    <mergeCell ref="F23:F24"/>
    <mergeCell ref="G23:I24"/>
    <mergeCell ref="C25:C26"/>
    <mergeCell ref="D25:D26"/>
    <mergeCell ref="E25:E26"/>
    <mergeCell ref="C23:C24"/>
    <mergeCell ref="D23:D24"/>
    <mergeCell ref="E31:E32"/>
    <mergeCell ref="F31:F32"/>
    <mergeCell ref="G31:I32"/>
    <mergeCell ref="C33:C34"/>
    <mergeCell ref="D33:D34"/>
    <mergeCell ref="E33:E34"/>
    <mergeCell ref="C31:C32"/>
    <mergeCell ref="D31:D32"/>
    <mergeCell ref="G27:I28"/>
    <mergeCell ref="C29:C30"/>
    <mergeCell ref="D29:D30"/>
    <mergeCell ref="E29:E30"/>
    <mergeCell ref="F29:F30"/>
    <mergeCell ref="G29:I30"/>
    <mergeCell ref="G35:I36"/>
    <mergeCell ref="C37:C38"/>
    <mergeCell ref="D37:D38"/>
    <mergeCell ref="E37:E38"/>
    <mergeCell ref="F37:F38"/>
    <mergeCell ref="G37:I38"/>
    <mergeCell ref="F33:F34"/>
    <mergeCell ref="G33:I34"/>
    <mergeCell ref="C35:C36"/>
    <mergeCell ref="D35:D36"/>
    <mergeCell ref="E35:E36"/>
    <mergeCell ref="F35:F36"/>
    <mergeCell ref="F41:F42"/>
    <mergeCell ref="G41:I42"/>
    <mergeCell ref="C43:C44"/>
    <mergeCell ref="D43:D44"/>
    <mergeCell ref="E43:E44"/>
    <mergeCell ref="F43:F44"/>
    <mergeCell ref="E39:E40"/>
    <mergeCell ref="F39:F40"/>
    <mergeCell ref="G39:I40"/>
    <mergeCell ref="C41:C42"/>
    <mergeCell ref="D41:D42"/>
    <mergeCell ref="E41:E42"/>
    <mergeCell ref="C39:C40"/>
    <mergeCell ref="D39:D40"/>
    <mergeCell ref="E47:E48"/>
    <mergeCell ref="F47:F48"/>
    <mergeCell ref="G47:I48"/>
    <mergeCell ref="C49:C52"/>
    <mergeCell ref="D49:D50"/>
    <mergeCell ref="E49:E50"/>
    <mergeCell ref="C47:C48"/>
    <mergeCell ref="D47:D48"/>
    <mergeCell ref="G43:I44"/>
    <mergeCell ref="C45:C46"/>
    <mergeCell ref="D45:D46"/>
    <mergeCell ref="E45:E46"/>
    <mergeCell ref="F45:F46"/>
    <mergeCell ref="G45:I46"/>
    <mergeCell ref="E53:E54"/>
    <mergeCell ref="F53:F54"/>
    <mergeCell ref="G53:I54"/>
    <mergeCell ref="C55:C56"/>
    <mergeCell ref="D55:D56"/>
    <mergeCell ref="E55:E56"/>
    <mergeCell ref="C53:C54"/>
    <mergeCell ref="D53:D54"/>
    <mergeCell ref="F49:F50"/>
    <mergeCell ref="G49:I50"/>
    <mergeCell ref="D51:D52"/>
    <mergeCell ref="E51:E52"/>
    <mergeCell ref="F51:F52"/>
    <mergeCell ref="G51:I52"/>
    <mergeCell ref="G57:I58"/>
    <mergeCell ref="C59:C60"/>
    <mergeCell ref="D59:D60"/>
    <mergeCell ref="E59:E60"/>
    <mergeCell ref="F59:F60"/>
    <mergeCell ref="G59:I60"/>
    <mergeCell ref="F55:F56"/>
    <mergeCell ref="G55:I56"/>
    <mergeCell ref="C57:C58"/>
    <mergeCell ref="D57:D58"/>
    <mergeCell ref="E57:E58"/>
    <mergeCell ref="F57:F58"/>
    <mergeCell ref="G63:I64"/>
    <mergeCell ref="C65:C66"/>
    <mergeCell ref="D65:D66"/>
    <mergeCell ref="E65:E66"/>
    <mergeCell ref="F65:F66"/>
    <mergeCell ref="G65:I66"/>
    <mergeCell ref="E61:E62"/>
    <mergeCell ref="F61:F62"/>
    <mergeCell ref="G61:I62"/>
    <mergeCell ref="D63:D64"/>
    <mergeCell ref="E63:E64"/>
    <mergeCell ref="F63:F64"/>
    <mergeCell ref="C61:C64"/>
    <mergeCell ref="D61:D62"/>
    <mergeCell ref="F69:F70"/>
    <mergeCell ref="G69:I70"/>
    <mergeCell ref="C71:C72"/>
    <mergeCell ref="D71:D72"/>
    <mergeCell ref="E71:E72"/>
    <mergeCell ref="F71:F72"/>
    <mergeCell ref="E67:E68"/>
    <mergeCell ref="F67:F68"/>
    <mergeCell ref="G67:I68"/>
    <mergeCell ref="C69:C70"/>
    <mergeCell ref="D69:D70"/>
    <mergeCell ref="E69:E70"/>
    <mergeCell ref="C67:C68"/>
    <mergeCell ref="D67:D68"/>
    <mergeCell ref="C77:C80"/>
    <mergeCell ref="D77:D78"/>
    <mergeCell ref="E77:E78"/>
    <mergeCell ref="C75:C76"/>
    <mergeCell ref="D75:D76"/>
    <mergeCell ref="G71:I72"/>
    <mergeCell ref="C73:C74"/>
    <mergeCell ref="D73:D74"/>
    <mergeCell ref="E73:E74"/>
    <mergeCell ref="F73:F74"/>
    <mergeCell ref="G73:I74"/>
    <mergeCell ref="F77:F78"/>
    <mergeCell ref="G77:I78"/>
    <mergeCell ref="D79:D80"/>
    <mergeCell ref="E79:E80"/>
    <mergeCell ref="F79:F80"/>
    <mergeCell ref="G79:I80"/>
    <mergeCell ref="E75:E76"/>
    <mergeCell ref="F75:F76"/>
    <mergeCell ref="G75:I76"/>
    <mergeCell ref="G85:I86"/>
    <mergeCell ref="E81:E82"/>
    <mergeCell ref="F81:F82"/>
    <mergeCell ref="G81:I82"/>
    <mergeCell ref="C83:C86"/>
    <mergeCell ref="D83:D84"/>
    <mergeCell ref="E83:E84"/>
    <mergeCell ref="C81:C82"/>
    <mergeCell ref="D81:D82"/>
    <mergeCell ref="C102:D102"/>
    <mergeCell ref="E102:I102"/>
    <mergeCell ref="M102:O102"/>
    <mergeCell ref="D13:D14"/>
    <mergeCell ref="C13:C14"/>
    <mergeCell ref="G89:I90"/>
    <mergeCell ref="C91:C92"/>
    <mergeCell ref="D91:D92"/>
    <mergeCell ref="E91:E92"/>
    <mergeCell ref="F91:F92"/>
    <mergeCell ref="G91:I92"/>
    <mergeCell ref="E87:E88"/>
    <mergeCell ref="F87:F88"/>
    <mergeCell ref="G87:I88"/>
    <mergeCell ref="D89:D90"/>
    <mergeCell ref="E89:E90"/>
    <mergeCell ref="F89:F90"/>
    <mergeCell ref="C87:C90"/>
    <mergeCell ref="D87:D88"/>
    <mergeCell ref="F83:F84"/>
    <mergeCell ref="G83:I84"/>
    <mergeCell ref="D85:D86"/>
    <mergeCell ref="E85:E86"/>
    <mergeCell ref="F85:F86"/>
  </mergeCells>
  <conditionalFormatting sqref="C41">
    <cfRule type="duplicateValues" dxfId="9" priority="3"/>
    <cfRule type="duplicateValues" dxfId="8" priority="4"/>
  </conditionalFormatting>
  <conditionalFormatting sqref="C69">
    <cfRule type="duplicateValues" dxfId="7" priority="9"/>
    <cfRule type="duplicateValues" dxfId="6" priority="10"/>
  </conditionalFormatting>
  <conditionalFormatting sqref="C71">
    <cfRule type="duplicateValues" dxfId="5" priority="7"/>
    <cfRule type="duplicateValues" dxfId="4" priority="8"/>
  </conditionalFormatting>
  <conditionalFormatting sqref="C73">
    <cfRule type="duplicateValues" dxfId="3" priority="5"/>
    <cfRule type="duplicateValues" dxfId="2" priority="6"/>
  </conditionalFormatting>
  <conditionalFormatting sqref="C75">
    <cfRule type="duplicateValues" dxfId="1" priority="1"/>
    <cfRule type="duplicateValues" dxfId="0" priority="2"/>
  </conditionalFormatting>
  <pageMargins left="0.7" right="0.7" top="0.75" bottom="0.75" header="0.3" footer="0.3"/>
  <pageSetup scale="44" fitToHeight="0" orientation="landscape" r:id="rId1"/>
  <rowBreaks count="5" manualBreakCount="5">
    <brk id="24" max="18" man="1"/>
    <brk id="40" max="18" man="1"/>
    <brk id="54" max="18" man="1"/>
    <brk id="68" max="18" man="1"/>
    <brk id="82" max="18" man="1"/>
  </row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Susana Graciela Chan May</cp:lastModifiedBy>
  <cp:revision/>
  <dcterms:created xsi:type="dcterms:W3CDTF">2020-03-29T23:09:10Z</dcterms:created>
  <dcterms:modified xsi:type="dcterms:W3CDTF">2025-01-17T23:47:11Z</dcterms:modified>
  <cp:category/>
  <cp:contentStatus/>
</cp:coreProperties>
</file>