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wnloads\"/>
    </mc:Choice>
  </mc:AlternateContent>
  <xr:revisionPtr revIDLastSave="0" documentId="13_ncr:1_{A82E94E8-9EC1-4BE8-BC7C-0FD62515A6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DULA 2025 E4" sheetId="2" r:id="rId1"/>
    <sheet name="CEDULA 2026 E4" sheetId="4" r:id="rId2"/>
    <sheet name="CEDULA 2027 E4" sheetId="5" r:id="rId3"/>
    <sheet name="Instrucciones" sheetId="3" r:id="rId4"/>
  </sheets>
  <definedNames>
    <definedName name="ADFASDF">#REF!</definedName>
    <definedName name="_xlnm.Print_Area" localSheetId="0">'CEDULA 2025 E4'!$C$3:$Q$123</definedName>
    <definedName name="_xlnm.Print_Area" localSheetId="1">'CEDULA 2026 E4'!$D$3:$R$20</definedName>
    <definedName name="_xlnm.Print_Area" localSheetId="2">'CEDULA 2027 E4'!$D$3:$R$20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2" l="1"/>
  <c r="M113" i="2"/>
  <c r="N113" i="2"/>
  <c r="N111" i="2"/>
  <c r="N109" i="2"/>
  <c r="N107" i="2"/>
  <c r="N105" i="2"/>
  <c r="N103" i="2"/>
  <c r="N101" i="2"/>
  <c r="N99" i="2"/>
  <c r="N97" i="2"/>
  <c r="N95" i="2"/>
  <c r="N93" i="2"/>
  <c r="N91" i="2"/>
  <c r="N89" i="2"/>
  <c r="N87" i="2"/>
  <c r="N85" i="2"/>
  <c r="N83" i="2"/>
  <c r="N81" i="2"/>
  <c r="N79" i="2"/>
  <c r="N77" i="2"/>
  <c r="N75" i="2"/>
  <c r="N73" i="2"/>
  <c r="N71" i="2"/>
  <c r="N69" i="2"/>
  <c r="N67" i="2"/>
  <c r="N65" i="2"/>
  <c r="N63" i="2"/>
  <c r="N61" i="2"/>
  <c r="N59" i="2"/>
  <c r="N57" i="2"/>
  <c r="N55" i="2"/>
  <c r="N53" i="2"/>
  <c r="N51" i="2"/>
  <c r="N49" i="2"/>
  <c r="N47" i="2"/>
  <c r="N45" i="2"/>
  <c r="N43" i="2"/>
  <c r="N41" i="2"/>
  <c r="N39" i="2"/>
  <c r="N37" i="2"/>
  <c r="N35" i="2"/>
  <c r="N33" i="2"/>
  <c r="N31" i="2"/>
  <c r="N29" i="2"/>
  <c r="N27" i="2"/>
  <c r="N25" i="2"/>
  <c r="N23" i="2"/>
  <c r="N21" i="2"/>
  <c r="N19" i="2"/>
  <c r="N17" i="2"/>
  <c r="N15" i="2"/>
  <c r="N13" i="2"/>
  <c r="M17" i="2" l="1"/>
  <c r="M19" i="2"/>
  <c r="M21" i="2"/>
  <c r="M23" i="2"/>
  <c r="M25" i="2"/>
  <c r="M27" i="2"/>
  <c r="M31" i="2"/>
  <c r="M33" i="2"/>
  <c r="M35" i="2"/>
  <c r="M37" i="2"/>
  <c r="M39" i="2"/>
  <c r="M41" i="2"/>
  <c r="M43" i="2"/>
  <c r="M45" i="2"/>
  <c r="M47" i="2"/>
  <c r="M49" i="2"/>
  <c r="M51" i="2"/>
  <c r="M53" i="2"/>
  <c r="M55" i="2"/>
  <c r="M57" i="2"/>
  <c r="M59" i="2"/>
  <c r="M61" i="2"/>
  <c r="M63" i="2"/>
  <c r="M65" i="2"/>
  <c r="M67" i="2"/>
  <c r="M69" i="2"/>
  <c r="M71" i="2"/>
  <c r="M73" i="2"/>
  <c r="M75" i="2"/>
  <c r="M77" i="2"/>
  <c r="M79" i="2"/>
  <c r="M81" i="2"/>
  <c r="M83" i="2"/>
  <c r="M85" i="2"/>
  <c r="M87" i="2"/>
  <c r="M89" i="2"/>
  <c r="M91" i="2"/>
  <c r="M93" i="2"/>
  <c r="M95" i="2"/>
  <c r="M97" i="2"/>
  <c r="M99" i="2"/>
  <c r="M101" i="2"/>
  <c r="M103" i="2"/>
  <c r="M105" i="2"/>
  <c r="M107" i="2"/>
  <c r="M109" i="2"/>
  <c r="M111" i="2"/>
  <c r="M15" i="2"/>
  <c r="M13" i="2"/>
  <c r="G21" i="2" l="1"/>
  <c r="G113" i="2" l="1"/>
  <c r="G111" i="2"/>
  <c r="G109" i="2"/>
  <c r="G107" i="2"/>
  <c r="G105" i="2"/>
  <c r="G103" i="2"/>
  <c r="G101" i="2"/>
  <c r="G99" i="2"/>
  <c r="G97" i="2"/>
  <c r="G95" i="2"/>
  <c r="G93" i="2"/>
  <c r="G91" i="2"/>
  <c r="G89" i="2"/>
  <c r="G87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5" i="2"/>
  <c r="G23" i="2"/>
  <c r="G19" i="2"/>
  <c r="G17" i="2"/>
  <c r="G15" i="2" l="1"/>
  <c r="O15" i="5" l="1"/>
  <c r="N15" i="5"/>
  <c r="O15" i="4"/>
  <c r="N15" i="4"/>
</calcChain>
</file>

<file path=xl/sharedStrings.xml><?xml version="1.0" encoding="utf-8"?>
<sst xmlns="http://schemas.openxmlformats.org/spreadsheetml/2006/main" count="474" uniqueCount="204">
  <si>
    <t>CÉDULA DE AVANCE DE CUMPLIMIENTO DE LOS OBJETIVOS Y METAS</t>
  </si>
  <si>
    <t>MUNICIPIO DE BENITO JUÁREZ QUINTANA ROO</t>
  </si>
  <si>
    <t xml:space="preserve">PROGRAMA PRESUPUESTARIO ANUAL: </t>
  </si>
  <si>
    <t>NIVEL MIR CON RESUMEN
 NARRATIVO</t>
  </si>
  <si>
    <t>NOMBRE DEL
 INDICADOR</t>
  </si>
  <si>
    <t>SENTIDO DEL INDICADOR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</si>
  <si>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</si>
  <si>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</si>
  <si>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</si>
  <si>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</si>
  <si>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</si>
  <si>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</si>
  <si>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</si>
  <si>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</si>
  <si>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</si>
  <si>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</si>
  <si>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</si>
  <si>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</si>
  <si>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</si>
  <si>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t xml:space="preserve">F- 4.XX.1: </t>
    </r>
    <r>
      <rPr>
        <sz val="11"/>
        <color theme="1"/>
        <rFont val="Calibri"/>
        <family val="2"/>
        <scheme val="minor"/>
      </rPr>
      <t>Contribuir a promover un crecimiento económico inclusivo y equitativo, garantizando que el desarrollo genere beneficios para toda la sociedad, con especial atención a los sectores más vulnerables, mediante la implementación de políticas de acceso a oportunidades, fortalecimiento del empleo y fomento a la economía local.</t>
    </r>
  </si>
  <si>
    <r>
      <rPr>
        <b/>
        <sz val="11"/>
        <color theme="1"/>
        <rFont val="Calibri"/>
        <family val="2"/>
        <scheme val="minor"/>
      </rPr>
      <t xml:space="preserve">I_PROS_COM_JUS_SOC: </t>
    </r>
    <r>
      <rPr>
        <sz val="11"/>
        <color theme="1"/>
        <rFont val="Calibri"/>
        <family val="2"/>
        <scheme val="minor"/>
      </rPr>
      <t xml:space="preserve"> Índice de Prosperidad Compartida y Justicia Social </t>
    </r>
  </si>
  <si>
    <t>Ascendente</t>
  </si>
  <si>
    <t>Trianual</t>
  </si>
  <si>
    <t>No Aplica</t>
  </si>
  <si>
    <t>NO</t>
  </si>
  <si>
    <t>NA</t>
  </si>
  <si>
    <t>-</t>
  </si>
  <si>
    <t>EJEMPLO DE FORMULACIÓN</t>
  </si>
  <si>
    <t xml:space="preserve">P- </t>
  </si>
  <si>
    <t>C-</t>
  </si>
  <si>
    <t xml:space="preserve">A- </t>
  </si>
  <si>
    <t>ELABORÓ
(nombre, cargo y firma)</t>
  </si>
  <si>
    <t>REVISÓ
Dr. Enrique E. Encalada Sánchez
Dirección de Planeación de la DGPM</t>
  </si>
  <si>
    <t>AUTORIZÓ
NOMBRE, CARGO Y FIRMA</t>
  </si>
  <si>
    <t>PERÍODO QUE SE INFORMA: DEL 1 DE ENERO AL 31 DE MARZO DE 2026</t>
  </si>
  <si>
    <r>
      <rPr>
        <b/>
        <sz val="12"/>
        <color rgb="FF000000"/>
        <rFont val="Calibri"/>
        <family val="2"/>
        <scheme val="minor"/>
      </rPr>
      <t>Meta Trimestral:</t>
    </r>
    <r>
      <rPr>
        <sz val="11"/>
        <color rgb="FF000000"/>
        <rFont val="Calibri"/>
        <family val="2"/>
        <scheme val="minor"/>
      </rPr>
      <t xml:space="preserve">  
Se considera que no aplica para el primer trimestre del 2026, debido a que es un Índice de nueva creación para el eje 4 Prosperidad Compartida y Justicia Social y que tiene una periodicidad trianual sin línea base y con una meta establecida hasta diciembre 2027, fecha en que se verificará si la meta programada se logró.
</t>
    </r>
    <r>
      <rPr>
        <b/>
        <sz val="12"/>
        <color rgb="FF000000"/>
        <rFont val="Calibri"/>
        <family val="2"/>
        <scheme val="minor"/>
      </rPr>
      <t xml:space="preserve">Meta Anual: 
</t>
    </r>
    <r>
      <rPr>
        <sz val="11"/>
        <color rgb="FF000000"/>
        <rFont val="Calibri"/>
        <family val="2"/>
        <scheme val="minor"/>
      </rPr>
      <t>Se considera que no aplica para el primer trimestre del 2026, debido a que es un Índice de nueva creación para el eje 4 Prosperidad Compartida y Justicia Social  y que tiene una periodicidad trianual sin línea base y con una meta establecida hasta diciembre 2027, fecha en que se verificará si la meta programada se logró.</t>
    </r>
  </si>
  <si>
    <t>PERÍODO QUE SE INFORMA: DEL 1 DE ENERO AL 31 DE MARZO DE 2027</t>
  </si>
  <si>
    <r>
      <rPr>
        <b/>
        <sz val="12"/>
        <color rgb="FF000000"/>
        <rFont val="Calibri"/>
        <family val="2"/>
        <scheme val="minor"/>
      </rPr>
      <t>Meta Trimestral:</t>
    </r>
    <r>
      <rPr>
        <sz val="11"/>
        <color rgb="FF000000"/>
        <rFont val="Calibri"/>
        <family val="2"/>
        <scheme val="minor"/>
      </rPr>
      <t xml:space="preserve">  
Se considera que no aplica para el primer trimestre del 2027, debido a que es un Índice de nueva creación para el eje 4 Prosperidad Compartida y Justicia Social y que tiene una periodicidad trianual sin línea base y con una meta establecida hasta diciembre 2027, fecha en que se verificará si la meta programada se logró.
</t>
    </r>
    <r>
      <rPr>
        <b/>
        <sz val="12"/>
        <color rgb="FF000000"/>
        <rFont val="Calibri"/>
        <family val="2"/>
        <scheme val="minor"/>
      </rPr>
      <t xml:space="preserve">Meta Anual: 
</t>
    </r>
    <r>
      <rPr>
        <sz val="11"/>
        <color rgb="FF000000"/>
        <rFont val="Calibri"/>
        <family val="2"/>
        <scheme val="minor"/>
      </rPr>
      <t>Se considera que no aplica para el primer trimestre del 2027, debido a que es un Índice de nueva creación para el eje 4 Prosperidad Compartida y Justicia Social  y que tiene una periodicidad trianual sin línea base y con una meta establecida hasta diciembre 2027, fecha en que se verificará si la meta programada se logró.</t>
    </r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</si>
  <si>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</si>
  <si>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</si>
  <si>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</si>
  <si>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t>Ascendente
Nominal</t>
  </si>
  <si>
    <t>Trimestral</t>
  </si>
  <si>
    <t>SI</t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</si>
  <si>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Durante el segundo trimestre no se realizaron servicios de Seguimiento y Acompañamiento a Víctimas indirectas de Feminicidios ya que esta actividad depende de que las usuarias lo soliciten o nos sea canalizada alguna usuaria de otra dependencia, hasta este momento no ha sido así.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No se logró realizar ningun servicio de Seguimiento y Acompañamiento a Víctimas indirectas de Feminicidios ya que esta actividad depende de que las usuarias lo soliciten o nos sea canalizada alguna usuaria de otra dependencia, hasta este momento no ha sido así.</t>
    </r>
  </si>
  <si>
    <t>ELABORÓ</t>
  </si>
  <si>
    <t>REVISÓ</t>
  </si>
  <si>
    <t>AUTORIZÓ</t>
  </si>
  <si>
    <t>C. MIGUEL ANGEL CHE POOT
COORDINADOR ADMINISTRATIVO Y DE GESTIÓN DE RECURSOS DEL INSTITUTO MUNICIPAL DE LA MUJER</t>
  </si>
  <si>
    <t>LCDA. MIROSLAVA ANDREA REGUERA MARTÍNEZ
DIRECTORA GENERAL DEL INSTITUTO MUNICIPAL DE LA MUJER</t>
  </si>
  <si>
    <r>
      <rPr>
        <b/>
        <sz val="11"/>
        <color theme="1"/>
        <rFont val="Arial"/>
        <family val="2"/>
      </rPr>
      <t>PSBM</t>
    </r>
    <r>
      <rPr>
        <sz val="11"/>
        <color theme="1"/>
        <rFont val="Arial"/>
        <family val="2"/>
      </rPr>
      <t>: Porcentaje de  Servicios Brindados a Mujeres por el Instituto Municipal de la Mujer.</t>
    </r>
  </si>
  <si>
    <r>
      <rPr>
        <b/>
        <sz val="11"/>
        <color theme="1"/>
        <rFont val="Calibri"/>
        <family val="2"/>
        <scheme val="minor"/>
      </rPr>
      <t>P. 4.3.1.1.</t>
    </r>
    <r>
      <rPr>
        <sz val="11"/>
        <color theme="1"/>
        <rFont val="Calibri"/>
        <family val="2"/>
        <scheme val="minor"/>
      </rPr>
      <t xml:space="preserve"> Las mujeres del Municipio de Benito Juárez reciben atención y  acceden a su derecho de una vida libre de violencia  al institucionalizar y transversalizarse la perspectiva de género en la administración pública.</t>
    </r>
  </si>
  <si>
    <r>
      <rPr>
        <b/>
        <sz val="11"/>
        <color theme="1"/>
        <rFont val="Arial"/>
        <family val="2"/>
      </rPr>
      <t xml:space="preserve">PCAG: </t>
    </r>
    <r>
      <rPr>
        <sz val="11"/>
        <color theme="1"/>
        <rFont val="Arial"/>
        <family val="2"/>
      </rPr>
      <t>Porcentaje de Cargas del Avance de Gestión Financiera y Presupuestal.</t>
    </r>
  </si>
  <si>
    <r>
      <rPr>
        <b/>
        <sz val="11"/>
        <color theme="1"/>
        <rFont val="Arial"/>
        <family val="2"/>
      </rPr>
      <t>PASE:</t>
    </r>
    <r>
      <rPr>
        <sz val="11"/>
        <color theme="1"/>
        <rFont val="Arial"/>
        <family val="2"/>
      </rPr>
      <t xml:space="preserve"> Porcentaje de  Alimentación del Sistema de Evaluaciones de la Armonización Contable (SEVAC).</t>
    </r>
  </si>
  <si>
    <r>
      <rPr>
        <b/>
        <sz val="11"/>
        <color theme="1"/>
        <rFont val="Arial"/>
        <family val="2"/>
      </rPr>
      <t xml:space="preserve">PCST: </t>
    </r>
    <r>
      <rPr>
        <sz val="11"/>
        <color theme="1"/>
        <rFont val="Arial"/>
        <family val="2"/>
      </rPr>
      <t>Porcentaje de Carga de Información al Sistema Nacional de Transparencia.</t>
    </r>
  </si>
  <si>
    <r>
      <rPr>
        <b/>
        <sz val="11"/>
        <color theme="1"/>
        <rFont val="Arial"/>
        <family val="2"/>
      </rPr>
      <t>PPEF:</t>
    </r>
    <r>
      <rPr>
        <sz val="11"/>
        <color theme="1"/>
        <rFont val="Arial"/>
        <family val="2"/>
      </rPr>
      <t xml:space="preserve"> Porcentaje de Publicación de Estados Financieros y Presupuestales.</t>
    </r>
  </si>
  <si>
    <r>
      <rPr>
        <b/>
        <sz val="11"/>
        <color theme="1"/>
        <rFont val="Arial"/>
        <family val="2"/>
      </rPr>
      <t>PCIN</t>
    </r>
    <r>
      <rPr>
        <sz val="11"/>
        <color theme="1"/>
        <rFont val="Arial"/>
        <family val="2"/>
      </rPr>
      <t>: Porcentaje de Capacitaciones a Dependencias y Entidades con la información de la implementación de la  NOM 046-SSA2-2005.</t>
    </r>
  </si>
  <si>
    <r>
      <rPr>
        <b/>
        <sz val="11"/>
        <color theme="1"/>
        <rFont val="Arial"/>
        <family val="2"/>
      </rPr>
      <t>PPRS</t>
    </r>
    <r>
      <rPr>
        <sz val="11"/>
        <color theme="1"/>
        <rFont val="Arial"/>
        <family val="2"/>
      </rPr>
      <t>: Porcentaje de publicaciones promocionales a la población  sobre diferentes tematicas que coadyuven en la prevención y atención de la violencia de género en redes sociales.</t>
    </r>
  </si>
  <si>
    <r>
      <rPr>
        <b/>
        <sz val="11"/>
        <rFont val="Arial"/>
        <family val="2"/>
      </rPr>
      <t>PCSP</t>
    </r>
    <r>
      <rPr>
        <sz val="11"/>
        <rFont val="Arial"/>
        <family val="2"/>
      </rPr>
      <t>: Porcentaje de capacitaciones  a servidores públicos sobre estrategias de prevención primaria, secundaria y terciaria , así como sensibilización en materia de violencia de género.</t>
    </r>
  </si>
  <si>
    <r>
      <rPr>
        <b/>
        <sz val="11"/>
        <rFont val="Arial"/>
        <family val="2"/>
      </rPr>
      <t>PEA</t>
    </r>
    <r>
      <rPr>
        <sz val="11"/>
        <rFont val="Arial"/>
        <family val="2"/>
      </rPr>
      <t xml:space="preserve">: Porcentaje de  eventos  academicos dirigidos a estudiantes  en temas de: Feminismo, Perspectiva de Género, Violencia de Género y Cultura de Paz. </t>
    </r>
  </si>
  <si>
    <r>
      <rPr>
        <b/>
        <sz val="11"/>
        <rFont val="Arial"/>
        <family val="2"/>
      </rPr>
      <t>PCVG</t>
    </r>
    <r>
      <rPr>
        <sz val="11"/>
        <rFont val="Arial"/>
        <family val="2"/>
      </rPr>
      <t>: Porcentaje de capacitaciones en temas de sensibilización, orientación intersectorial en materia de violencia de género, empoderamiento y derechos sexuales y reproductivos</t>
    </r>
  </si>
  <si>
    <r>
      <rPr>
        <b/>
        <sz val="11"/>
        <color theme="1"/>
        <rFont val="Arial"/>
        <family val="2"/>
      </rPr>
      <t>PCPE:</t>
    </r>
    <r>
      <rPr>
        <sz val="11"/>
        <color theme="1"/>
        <rFont val="Arial"/>
        <family val="2"/>
      </rPr>
      <t xml:space="preserve"> Porcentaje de capacitaciones de prevención de la explotación infantil y delito de trata de niñas y mujeres adolescentes.</t>
    </r>
  </si>
  <si>
    <r>
      <rPr>
        <b/>
        <sz val="11"/>
        <color theme="1"/>
        <rFont val="Arial"/>
        <family val="2"/>
      </rPr>
      <t>PCMP:</t>
    </r>
    <r>
      <rPr>
        <sz val="11"/>
        <color theme="1"/>
        <rFont val="Arial"/>
        <family val="2"/>
      </rPr>
      <t xml:space="preserve"> Porcentaje de capacitaciones sobre masculinidades con perspectiva de género.</t>
    </r>
  </si>
  <si>
    <r>
      <rPr>
        <b/>
        <sz val="11"/>
        <color theme="1"/>
        <rFont val="Arial"/>
        <family val="2"/>
      </rPr>
      <t xml:space="preserve">PASM: </t>
    </r>
    <r>
      <rPr>
        <sz val="11"/>
        <color theme="1"/>
        <rFont val="Arial"/>
        <family val="2"/>
      </rPr>
      <t xml:space="preserve">Porcentaje de Atenciones en Servicios Médicos gratuitos. </t>
    </r>
  </si>
  <si>
    <r>
      <rPr>
        <b/>
        <sz val="11"/>
        <color theme="1"/>
        <rFont val="Arial"/>
        <family val="2"/>
      </rPr>
      <t>PANSM</t>
    </r>
    <r>
      <rPr>
        <sz val="11"/>
        <color theme="1"/>
        <rFont val="Arial"/>
        <family val="2"/>
      </rPr>
      <t xml:space="preserve">: Porcentaje de Atenciones a Mujeres Adolescentes y niñas  en Servicios Médicos gratuitos. </t>
    </r>
  </si>
  <si>
    <r>
      <rPr>
        <b/>
        <sz val="11"/>
        <color theme="1"/>
        <rFont val="Arial"/>
        <family val="2"/>
      </rPr>
      <t>PATP</t>
    </r>
    <r>
      <rPr>
        <sz val="11"/>
        <color theme="1"/>
        <rFont val="Arial"/>
        <family val="2"/>
      </rPr>
      <t>: Porcentaje de Atenciones a  mujeres en  servicios de terapia psicológica gratuita,  individual y grupal a mujeres adultas, brindándolos con trato digno, calidad y calidez en la atención</t>
    </r>
  </si>
  <si>
    <r>
      <rPr>
        <b/>
        <sz val="11"/>
        <color theme="1"/>
        <rFont val="Arial"/>
        <family val="2"/>
      </rPr>
      <t>PANTP</t>
    </r>
    <r>
      <rPr>
        <sz val="11"/>
        <color theme="1"/>
        <rFont val="Arial"/>
        <family val="2"/>
      </rPr>
      <t>: Porcentaje de Atenciones a mujeres adolescentes y niñas atendidas en  servicios de terapia psicológica gratuita,  individual y grupal, brindándolos con trato digno, calidad y calidez en la atención</t>
    </r>
  </si>
  <si>
    <r>
      <rPr>
        <b/>
        <sz val="11"/>
        <color theme="1"/>
        <rFont val="Arial"/>
        <family val="2"/>
      </rPr>
      <t>PPIS</t>
    </r>
    <r>
      <rPr>
        <sz val="11"/>
        <color theme="1"/>
        <rFont val="Arial"/>
        <family val="2"/>
      </rPr>
      <t>: Porcentaje de Brindar platicas informativas a jovenes, mujeres y niñas en cuanto a nutrición, planificación familiar, sexualidad, enfermedades venéreas, cáncer cérvicouterino y de mama; así como en higiene y salud.</t>
    </r>
  </si>
  <si>
    <r>
      <rPr>
        <b/>
        <sz val="11"/>
        <color theme="1"/>
        <rFont val="Arial"/>
        <family val="2"/>
      </rPr>
      <t>PCMD</t>
    </r>
    <r>
      <rPr>
        <sz val="11"/>
        <color theme="1"/>
        <rFont val="Arial"/>
        <family val="2"/>
      </rPr>
      <t>: Porcentaje de canalizaciones de mujeres a dependencias gubernamentales y/u organizaciones de la sociedad civil.</t>
    </r>
  </si>
  <si>
    <r>
      <rPr>
        <b/>
        <sz val="11"/>
        <color theme="1"/>
        <rFont val="Arial"/>
        <family val="2"/>
      </rPr>
      <t>PBS</t>
    </r>
    <r>
      <rPr>
        <sz val="11"/>
        <color theme="1"/>
        <rFont val="Arial"/>
        <family val="2"/>
      </rPr>
      <t>: Porcentaje de Brigadas de Salud Comunitaria y Desarrollo Integral</t>
    </r>
  </si>
  <si>
    <r>
      <rPr>
        <b/>
        <sz val="11"/>
        <color theme="1"/>
        <rFont val="Arial"/>
        <family val="2"/>
      </rPr>
      <t>PPE:</t>
    </r>
    <r>
      <rPr>
        <sz val="11"/>
        <color theme="1"/>
        <rFont val="Arial"/>
        <family val="2"/>
      </rPr>
      <t xml:space="preserve"> Porcentaje de programas emitidos</t>
    </r>
  </si>
  <si>
    <r>
      <rPr>
        <b/>
        <sz val="11"/>
        <color theme="1"/>
        <rFont val="Arial"/>
        <family val="2"/>
      </rPr>
      <t xml:space="preserve">PSAOJ: </t>
    </r>
    <r>
      <rPr>
        <sz val="11"/>
        <color theme="1"/>
        <rFont val="Arial"/>
        <family val="2"/>
      </rPr>
      <t>Porcentaje de  Servicios a mujeres  de asesoramiento y orientación Jurídica.</t>
    </r>
  </si>
  <si>
    <r>
      <rPr>
        <b/>
        <sz val="11"/>
        <color theme="1"/>
        <rFont val="Arial"/>
        <family val="2"/>
      </rPr>
      <t>PSAAJ:</t>
    </r>
    <r>
      <rPr>
        <sz val="11"/>
        <color theme="1"/>
        <rFont val="Arial"/>
        <family val="2"/>
      </rPr>
      <t xml:space="preserve"> Porcentaje de  Servicios a mujeres Adolescentes y Niñas en asesoramiento y orientación Jurídica.</t>
    </r>
  </si>
  <si>
    <r>
      <rPr>
        <b/>
        <sz val="11"/>
        <color theme="1"/>
        <rFont val="Arial"/>
        <family val="2"/>
      </rPr>
      <t>PBJ:</t>
    </r>
    <r>
      <rPr>
        <sz val="11"/>
        <color theme="1"/>
        <rFont val="Arial"/>
        <family val="2"/>
      </rPr>
      <t xml:space="preserve"> Porcentaje  de  Brigadas Jurídicas.</t>
    </r>
  </si>
  <si>
    <r>
      <rPr>
        <b/>
        <sz val="11"/>
        <color theme="1"/>
        <rFont val="Arial"/>
        <family val="2"/>
      </rPr>
      <t>PPIJ</t>
    </r>
    <r>
      <rPr>
        <sz val="11"/>
        <color theme="1"/>
        <rFont val="Arial"/>
        <family val="2"/>
      </rPr>
      <t>: Porcentaje  de  platicas informativas a jovenes, mujeres y niñas en cuanto a su derecho a acceder a una justicia expedita, apegada a sus derechos humanos y con perspectiva de género.</t>
    </r>
  </si>
  <si>
    <r>
      <rPr>
        <b/>
        <sz val="11"/>
        <color theme="1"/>
        <rFont val="Arial"/>
        <family val="2"/>
      </rPr>
      <t>PTCA</t>
    </r>
    <r>
      <rPr>
        <sz val="11"/>
        <color theme="1"/>
        <rFont val="Arial"/>
        <family val="2"/>
      </rPr>
      <t>: Porcentaje de Talleres de capacitación, cursos y actividades.</t>
    </r>
  </si>
  <si>
    <r>
      <rPr>
        <b/>
        <sz val="11"/>
        <color theme="1"/>
        <rFont val="Arial"/>
        <family val="2"/>
      </rPr>
      <t>PTFE</t>
    </r>
    <r>
      <rPr>
        <sz val="11"/>
        <color theme="1"/>
        <rFont val="Arial"/>
        <family val="2"/>
      </rPr>
      <t>: Porcentaje de  talleres que fomenten la educación, el emprendimiento y el trabajo digno de las mujeres y adolescencias del Municipio de Benito Juárez.</t>
    </r>
  </si>
  <si>
    <r>
      <rPr>
        <b/>
        <sz val="11"/>
        <color theme="1"/>
        <rFont val="Arial"/>
        <family val="2"/>
      </rPr>
      <t>PTPEF</t>
    </r>
    <r>
      <rPr>
        <sz val="11"/>
        <color theme="1"/>
        <rFont val="Arial"/>
        <family val="2"/>
      </rPr>
      <t>: Porcentaje de  talleres de Capacitacion en Planes y Estrategias de Negocios y Educación Financiera.</t>
    </r>
  </si>
  <si>
    <r>
      <rPr>
        <b/>
        <sz val="11"/>
        <color theme="1"/>
        <rFont val="Arial"/>
        <family val="2"/>
      </rPr>
      <t>PCBA</t>
    </r>
    <r>
      <rPr>
        <sz val="11"/>
        <color theme="1"/>
        <rFont val="Arial"/>
        <family val="2"/>
      </rPr>
      <t>: Porcentaje de  canalizaciones de mujeres a instituciones con beneficios académicos</t>
    </r>
  </si>
  <si>
    <r>
      <rPr>
        <b/>
        <sz val="11"/>
        <color theme="1"/>
        <rFont val="Arial"/>
        <family val="2"/>
      </rPr>
      <t>PBMC</t>
    </r>
    <r>
      <rPr>
        <sz val="11"/>
        <color theme="1"/>
        <rFont val="Arial"/>
        <family val="2"/>
      </rPr>
      <t>: Porcentaje de Emisiones del Bazar "Mujeres que Crean"</t>
    </r>
  </si>
  <si>
    <r>
      <rPr>
        <b/>
        <sz val="11"/>
        <color theme="1"/>
        <rFont val="Arial"/>
        <family val="2"/>
      </rPr>
      <t>PTB</t>
    </r>
    <r>
      <rPr>
        <sz val="11"/>
        <color theme="1"/>
        <rFont val="Arial"/>
        <family val="2"/>
      </rPr>
      <t>: Porcentaje de Tarjeta BIMM entregadas a mujeres.</t>
    </r>
  </si>
  <si>
    <r>
      <rPr>
        <b/>
        <sz val="11"/>
        <color theme="1"/>
        <rFont val="Arial"/>
        <family val="2"/>
      </rPr>
      <t>PTBE</t>
    </r>
    <r>
      <rPr>
        <sz val="11"/>
        <color theme="1"/>
        <rFont val="Arial"/>
        <family val="2"/>
      </rPr>
      <t xml:space="preserve">: Porcentaje de “Beneficios Ellas Facturan”. </t>
    </r>
  </si>
  <si>
    <r>
      <rPr>
        <b/>
        <sz val="11"/>
        <color theme="1"/>
        <rFont val="Arial"/>
        <family val="2"/>
      </rPr>
      <t>PSEM</t>
    </r>
    <r>
      <rPr>
        <sz val="11"/>
        <color theme="1"/>
        <rFont val="Arial"/>
        <family val="2"/>
      </rPr>
      <t xml:space="preserve">:  Servicios educativos a mujeres. </t>
    </r>
  </si>
  <si>
    <r>
      <rPr>
        <b/>
        <sz val="11"/>
        <color theme="1"/>
        <rFont val="Arial"/>
        <family val="2"/>
      </rPr>
      <t>PSMR</t>
    </r>
    <r>
      <rPr>
        <sz val="11"/>
        <color theme="1"/>
        <rFont val="Arial"/>
        <family val="2"/>
      </rPr>
      <t xml:space="preserve">: Porcentaje de avance de los servicios de mantenimiento, rehabilitación u obra y mejoras necesarias a la infraestructura del Instituto Municipal de la Mujer. </t>
    </r>
  </si>
  <si>
    <r>
      <rPr>
        <b/>
        <sz val="11"/>
        <color theme="1"/>
        <rFont val="Arial"/>
        <family val="2"/>
      </rPr>
      <t>PSCEV</t>
    </r>
    <r>
      <rPr>
        <sz val="11"/>
        <color theme="1"/>
        <rFont val="Arial"/>
        <family val="2"/>
      </rPr>
      <t xml:space="preserve">: Porcentaje de servicios de atención a casos emergentes de violencia contra la mujer. </t>
    </r>
  </si>
  <si>
    <r>
      <rPr>
        <b/>
        <sz val="11"/>
        <color theme="1"/>
        <rFont val="Arial"/>
        <family val="2"/>
      </rPr>
      <t>PACBS</t>
    </r>
    <r>
      <rPr>
        <sz val="11"/>
        <color theme="1"/>
        <rFont val="Arial"/>
        <family val="2"/>
      </rPr>
      <t>: Porcentaje de acciones coordinadas para brindar servicios emergentes de contención psicológica en crisis y atención jurídica.</t>
    </r>
  </si>
  <si>
    <r>
      <rPr>
        <b/>
        <sz val="11"/>
        <color theme="1"/>
        <rFont val="Arial"/>
        <family val="2"/>
      </rPr>
      <t>PACCD</t>
    </r>
    <r>
      <rPr>
        <sz val="11"/>
        <color theme="1"/>
        <rFont val="Arial"/>
        <family val="2"/>
      </rPr>
      <t>: Porcentaje de acciones coordinadas para canalizar a las dependencias gubernamentales a mujeres en situación de violencia de género y casos emergentes.</t>
    </r>
  </si>
  <si>
    <r>
      <rPr>
        <b/>
        <sz val="11"/>
        <color theme="1"/>
        <rFont val="Arial"/>
        <family val="2"/>
      </rPr>
      <t>PACRA</t>
    </r>
    <r>
      <rPr>
        <sz val="11"/>
        <color theme="1"/>
        <rFont val="Arial"/>
        <family val="2"/>
      </rPr>
      <t>: Porcentaje de acciones coordinadas para analizar a las mujeres en situación de violencia emergentes con sus redes de apoyo.</t>
    </r>
  </si>
  <si>
    <r>
      <rPr>
        <b/>
        <sz val="11"/>
        <color theme="1"/>
        <rFont val="Arial"/>
        <family val="2"/>
      </rPr>
      <t>PACAT</t>
    </r>
    <r>
      <rPr>
        <sz val="11"/>
        <color theme="1"/>
        <rFont val="Arial"/>
        <family val="2"/>
      </rPr>
      <t>: Porcentaje de atenciones en la Casa de Asistencia Temporal</t>
    </r>
  </si>
  <si>
    <r>
      <rPr>
        <b/>
        <sz val="11"/>
        <color theme="1"/>
        <rFont val="Arial"/>
        <family val="2"/>
      </rPr>
      <t>PSPA</t>
    </r>
    <r>
      <rPr>
        <sz val="11"/>
        <color theme="1"/>
        <rFont val="Arial"/>
        <family val="2"/>
      </rPr>
      <t xml:space="preserve">: Porcentaje de seguimientos, prevención y atención a victimas indirectas de violencia contra la mujer. </t>
    </r>
  </si>
  <si>
    <r>
      <rPr>
        <b/>
        <sz val="11"/>
        <color theme="1"/>
        <rFont val="Arial"/>
        <family val="2"/>
      </rPr>
      <t>PSVF</t>
    </r>
    <r>
      <rPr>
        <sz val="11"/>
        <color theme="1"/>
        <rFont val="Arial"/>
        <family val="2"/>
      </rPr>
      <t>: Porcentaje de Servicios de Seguimiento y Acompañamiento a Víctimas indirectas de Feminicidios.</t>
    </r>
  </si>
  <si>
    <r>
      <rPr>
        <b/>
        <sz val="11"/>
        <color theme="1"/>
        <rFont val="Arial"/>
        <family val="2"/>
      </rPr>
      <t>PSAJ</t>
    </r>
    <r>
      <rPr>
        <sz val="11"/>
        <color theme="1"/>
        <rFont val="Arial"/>
        <family val="2"/>
      </rPr>
      <t>: Porcentaje de seguimientos de atención Jurídica.</t>
    </r>
  </si>
  <si>
    <r>
      <rPr>
        <b/>
        <sz val="11"/>
        <color theme="1"/>
        <rFont val="Arial"/>
        <family val="2"/>
      </rPr>
      <t>PSAM</t>
    </r>
    <r>
      <rPr>
        <sz val="11"/>
        <color theme="1"/>
        <rFont val="Arial"/>
        <family val="2"/>
      </rPr>
      <t>: Porcentaje de seguimientos de atención Médica.</t>
    </r>
  </si>
  <si>
    <r>
      <rPr>
        <b/>
        <sz val="11"/>
        <color theme="1"/>
        <rFont val="Arial"/>
        <family val="2"/>
      </rPr>
      <t>PSAP</t>
    </r>
    <r>
      <rPr>
        <sz val="11"/>
        <color theme="1"/>
        <rFont val="Arial"/>
        <family val="2"/>
      </rPr>
      <t>: Porcentaje de seguimientos de atención psicológica.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</si>
  <si>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No se tuvieron Servicios de atención en la Casa de Asistencia Temporal para Mujeres “Christine de Pizán”  (CAT). Esta actividad depende de que una mujer se encuentre en riesgo para ser llevada a la casa de asistencia temporal.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tiene un avance anual del 0 % de Servicios de atención en la Casa de Asistencia Temporal para Mujeres “Christine de Pizán”  (CAT) del 100% con lo programado que es de 8. </t>
    </r>
  </si>
  <si>
    <t>E-PP 4.3 PREVENCIÓN Y ATENCIÓN MULTIDISCIPLINARIA DE LA VIOLENCIA CONTRA LAS MUJERES.</t>
  </si>
  <si>
    <r>
      <t xml:space="preserve">F- 4.3.1: </t>
    </r>
    <r>
      <rPr>
        <sz val="11"/>
        <color theme="1"/>
        <rFont val="Calibri"/>
        <family val="2"/>
        <scheme val="minor"/>
      </rPr>
      <t>Contribuir a promover un crecimiento económico inclusivo y equitativo, garantizando que el desarrollo genere beneficios para toda la sociedad, con especial atención a los sectores más vulnerables, mediante la implementación de políticas de acceso a oportunidades, fortalecimiento del empleo y fomento a la economía local.</t>
    </r>
  </si>
  <si>
    <r>
      <rPr>
        <b/>
        <sz val="11"/>
        <color theme="1"/>
        <rFont val="Calibri"/>
        <family val="2"/>
        <scheme val="minor"/>
      </rPr>
      <t xml:space="preserve">PGPR: </t>
    </r>
    <r>
      <rPr>
        <sz val="11"/>
        <color theme="1"/>
        <rFont val="Arial"/>
        <family val="2"/>
      </rPr>
      <t>Porcentaje de gestiones del presupuesto y  rendición de cuentas ante los entes fiscalizadores</t>
    </r>
  </si>
  <si>
    <r>
      <rPr>
        <b/>
        <sz val="11"/>
        <color theme="1"/>
        <rFont val="Calibri"/>
        <family val="2"/>
        <scheme val="minor"/>
      </rPr>
      <t>PCAC: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Arial"/>
        <family val="2"/>
      </rPr>
      <t>Porcentaje de capacitaciones, acompañamientos y canalizaciones atendidas en temas de sensibilizacion y transverzalización de perspectiva de género.</t>
    </r>
  </si>
  <si>
    <r>
      <rPr>
        <b/>
        <sz val="11"/>
        <color theme="1"/>
        <rFont val="Calibri"/>
        <family val="2"/>
        <scheme val="minor"/>
      </rPr>
      <t xml:space="preserve">PSIS: </t>
    </r>
    <r>
      <rPr>
        <sz val="11"/>
        <color theme="1"/>
        <rFont val="Arial"/>
        <family val="2"/>
      </rPr>
      <t>Porcentaje de Servicios Integrales de Salud  para la mujer.</t>
    </r>
  </si>
  <si>
    <r>
      <rPr>
        <b/>
        <sz val="11"/>
        <color theme="1"/>
        <rFont val="Calibri"/>
        <family val="2"/>
        <scheme val="minor"/>
      </rPr>
      <t xml:space="preserve">PSAJ: </t>
    </r>
    <r>
      <rPr>
        <sz val="11"/>
        <color theme="1"/>
        <rFont val="Arial"/>
        <family val="2"/>
      </rPr>
      <t>Porcentaje de Servicios a la Mujer Para Facilitar el Acceso a la Justicia</t>
    </r>
  </si>
  <si>
    <r>
      <rPr>
        <b/>
        <sz val="11"/>
        <color theme="1"/>
        <rFont val="Calibri"/>
        <family val="2"/>
        <scheme val="minor"/>
      </rPr>
      <t xml:space="preserve">PMan: </t>
    </r>
    <r>
      <rPr>
        <sz val="11"/>
        <color theme="1"/>
        <rFont val="Arial"/>
        <family val="2"/>
      </rPr>
      <t>Porcentaje de mantenimientos a la infraestructura  del Instituto Municipal de la Mujer, que sencuentren bajo la custodia o resguardo del mismo.</t>
    </r>
  </si>
  <si>
    <r>
      <rPr>
        <b/>
        <sz val="11"/>
        <color theme="1"/>
        <rFont val="Calibri"/>
        <family val="2"/>
        <scheme val="minor"/>
      </rPr>
      <t>PRIM: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Arial"/>
        <family val="2"/>
      </rPr>
      <t>Porcentaje de rehabilitaciones a la infraestructura  del Instituto Municipal de la Mujer, que sencuentren bajo la custodia o resguardo del mismo.</t>
    </r>
  </si>
  <si>
    <r>
      <rPr>
        <b/>
        <sz val="11"/>
        <color theme="1"/>
        <rFont val="Arial"/>
        <family val="2"/>
      </rPr>
      <t xml:space="preserve">A. 4.3.1.1.1.1. </t>
    </r>
    <r>
      <rPr>
        <sz val="11"/>
        <color theme="1"/>
        <rFont val="Arial"/>
        <family val="2"/>
      </rPr>
      <t>Rendición de cuentas por parte de  Dirección del Instituto Municipal de la Mujer realizadas.</t>
    </r>
  </si>
  <si>
    <r>
      <rPr>
        <b/>
        <sz val="11"/>
        <color theme="1"/>
        <rFont val="Calibri"/>
        <family val="2"/>
        <scheme val="minor"/>
      </rPr>
      <t>PIA</t>
    </r>
    <r>
      <rPr>
        <sz val="11"/>
        <color theme="1"/>
        <rFont val="Calibri"/>
        <family val="2"/>
        <scheme val="minor"/>
      </rPr>
      <t>:  Porcentaje de Informes de actividades del Instituto Municipal de la Mujer.</t>
    </r>
  </si>
  <si>
    <r>
      <rPr>
        <b/>
        <sz val="11"/>
        <color theme="1"/>
        <rFont val="Arial"/>
        <family val="2"/>
      </rPr>
      <t xml:space="preserve">C. 4.3.1.1.1. </t>
    </r>
    <r>
      <rPr>
        <sz val="11"/>
        <color theme="1"/>
        <rFont val="Arial"/>
        <family val="2"/>
      </rPr>
      <t xml:space="preserve"> Acciones de  gestión y  administración del presupuesto y  rendición de cuentas ante los entes fiscalizadores realizadas.
</t>
    </r>
  </si>
  <si>
    <r>
      <rPr>
        <b/>
        <sz val="11"/>
        <color theme="1"/>
        <rFont val="Arial"/>
        <family val="2"/>
      </rPr>
      <t xml:space="preserve">A. 4.3.1.1.1.2. </t>
    </r>
    <r>
      <rPr>
        <sz val="11"/>
        <color theme="1"/>
        <rFont val="Arial"/>
        <family val="2"/>
      </rPr>
      <t>Carga del Avance de Gestión Financiera y Presupuestal.</t>
    </r>
  </si>
  <si>
    <r>
      <rPr>
        <b/>
        <sz val="11"/>
        <color theme="1"/>
        <rFont val="Arial"/>
        <family val="2"/>
      </rPr>
      <t>A. 4.3.1.1.1.3.</t>
    </r>
    <r>
      <rPr>
        <sz val="11"/>
        <color theme="1"/>
        <rFont val="Arial"/>
        <family val="2"/>
      </rPr>
      <t xml:space="preserve"> Alimentación del Sistema de Evaluaciones de la Armonización Contable (SEVAC).</t>
    </r>
  </si>
  <si>
    <r>
      <rPr>
        <b/>
        <sz val="11"/>
        <color theme="1"/>
        <rFont val="Arial"/>
        <family val="2"/>
      </rPr>
      <t>A. 4.3.1.1.1.4.</t>
    </r>
    <r>
      <rPr>
        <sz val="11"/>
        <color theme="1"/>
        <rFont val="Arial"/>
        <family val="2"/>
      </rPr>
      <t xml:space="preserve"> Carga de Información al Sistema Nacional de Transparencia.</t>
    </r>
  </si>
  <si>
    <r>
      <rPr>
        <b/>
        <sz val="11"/>
        <color theme="1"/>
        <rFont val="Arial"/>
        <family val="2"/>
      </rPr>
      <t>A. 2.4.1.1.1.5.</t>
    </r>
    <r>
      <rPr>
        <sz val="11"/>
        <color theme="1"/>
        <rFont val="Arial"/>
        <family val="2"/>
      </rPr>
      <t xml:space="preserve"> Publicación de Estados Financieros y Presupuestales.</t>
    </r>
  </si>
  <si>
    <r>
      <rPr>
        <b/>
        <sz val="11"/>
        <color theme="1"/>
        <rFont val="Arial"/>
        <family val="2"/>
      </rPr>
      <t>C. 4.3.1.1.2.</t>
    </r>
    <r>
      <rPr>
        <sz val="11"/>
        <color theme="1"/>
        <rFont val="Arial"/>
        <family val="2"/>
      </rPr>
      <t xml:space="preserve"> Capacitaciones en temas de sensibilización y difusión de la transversalización de la perspectiva género realizadas.</t>
    </r>
  </si>
  <si>
    <r>
      <rPr>
        <b/>
        <sz val="11"/>
        <color theme="1"/>
        <rFont val="Arial"/>
        <family val="2"/>
      </rPr>
      <t xml:space="preserve">A. 4.3.1.1.2.1. </t>
    </r>
    <r>
      <rPr>
        <sz val="11"/>
        <color theme="1"/>
        <rFont val="Arial"/>
        <family val="2"/>
      </rPr>
      <t>Procurar y evaluar la aplicación de la NOM 046-SSA2-2005 en los casos violencia familiar, sexual y contra las mujeres, a través de difusión y capacitación.</t>
    </r>
  </si>
  <si>
    <r>
      <rPr>
        <b/>
        <sz val="11"/>
        <rFont val="Arial"/>
        <family val="2"/>
      </rPr>
      <t>A. 4.3.1.1.2.2.</t>
    </r>
    <r>
      <rPr>
        <sz val="11"/>
        <rFont val="Arial"/>
        <family val="2"/>
      </rPr>
      <t xml:space="preserve"> Promoción de la erradicación de las diferentes violencias a través de campañas virtuales.</t>
    </r>
  </si>
  <si>
    <r>
      <rPr>
        <b/>
        <sz val="11"/>
        <rFont val="Arial"/>
        <family val="2"/>
      </rPr>
      <t>A. 4.3.1.1.2.3.</t>
    </r>
    <r>
      <rPr>
        <sz val="11"/>
        <rFont val="Arial"/>
        <family val="2"/>
      </rPr>
      <t xml:space="preserve"> Realizar capacitaciones en torno a estrategias de prevención primaria, secundaria y terciaria en atención a mujeres, adolescencias y niñez en situación de vulnerabilidad, así como sensibilización en materia de violencia de género a servidoras y servidores públicos.</t>
    </r>
  </si>
  <si>
    <r>
      <rPr>
        <b/>
        <sz val="11"/>
        <rFont val="Arial"/>
        <family val="2"/>
      </rPr>
      <t xml:space="preserve">A. 4.3.1.1.2.4. </t>
    </r>
    <r>
      <rPr>
        <sz val="11"/>
        <rFont val="Arial"/>
        <family val="2"/>
      </rPr>
      <t xml:space="preserve">Realización de  eventos  académicos dirigidos a estudiantes  en temas de: Feminismo, Perspectiva de Género, Violencia de Género y Cultura de Paz. </t>
    </r>
  </si>
  <si>
    <r>
      <rPr>
        <b/>
        <sz val="11"/>
        <rFont val="Arial"/>
        <family val="2"/>
      </rPr>
      <t>A. 4.3.1.1.2.5.</t>
    </r>
    <r>
      <rPr>
        <sz val="11"/>
        <rFont val="Arial"/>
        <family val="2"/>
      </rPr>
      <t xml:space="preserve"> Realizar capacitaciones en temas de sensibilización, orientación intersectorial en materia de violencia de género, empoderamiento y derechos sexuales y reproductivos, por medio de distintos medios y canales de difusión e información a diversos sectores tanto público como privado de la ciudadanía en general.</t>
    </r>
  </si>
  <si>
    <r>
      <rPr>
        <b/>
        <sz val="11"/>
        <rFont val="Arial"/>
        <family val="2"/>
      </rPr>
      <t>A. 4.3.1.1.2.6.</t>
    </r>
    <r>
      <rPr>
        <sz val="11"/>
        <rFont val="Arial"/>
        <family val="2"/>
      </rPr>
      <t xml:space="preserve"> Realización de  capacitaciones de prevención de la explotación infantil y delito de trata de niñas y mujeres adolescentes.</t>
    </r>
  </si>
  <si>
    <r>
      <rPr>
        <b/>
        <sz val="11"/>
        <rFont val="Arial"/>
        <family val="2"/>
      </rPr>
      <t>A. 4.3.1.1.2.7.</t>
    </r>
    <r>
      <rPr>
        <sz val="11"/>
        <rFont val="Arial"/>
        <family val="2"/>
      </rPr>
      <t xml:space="preserve"> Realización de  capacitaciones sobre masculinidades con perspectiva de género.</t>
    </r>
  </si>
  <si>
    <r>
      <rPr>
        <b/>
        <sz val="11"/>
        <color theme="1"/>
        <rFont val="Arial"/>
        <family val="2"/>
      </rPr>
      <t>C. 4.3.1.1.3.</t>
    </r>
    <r>
      <rPr>
        <sz val="11"/>
        <color theme="1"/>
        <rFont val="Arial"/>
        <family val="2"/>
      </rPr>
      <t xml:space="preserve"> Servicios de salud integral desde la Perspectiva de Género, especialmente en los Derechos Sexuales y Reproductivos, con trato diferenciado para mujeres, mujeres adolescentes y niñez, desde una perspectiva de género, victimológica y basado en el enfoque de los Derechos Humanos de las Mujeres benitojuarenses realizados. </t>
    </r>
  </si>
  <si>
    <r>
      <rPr>
        <b/>
        <sz val="11"/>
        <color theme="1"/>
        <rFont val="Arial"/>
        <family val="2"/>
      </rPr>
      <t xml:space="preserve">A. 4.3.1.1.3.1. </t>
    </r>
    <r>
      <rPr>
        <sz val="11"/>
        <color theme="1"/>
        <rFont val="Arial"/>
        <family val="2"/>
      </rPr>
      <t>Brindar atención médica gratuita a mujeres adultas,  brindándolas con trato digno, calidad y calidez en la atención.</t>
    </r>
  </si>
  <si>
    <r>
      <rPr>
        <b/>
        <sz val="11"/>
        <color theme="1"/>
        <rFont val="Arial"/>
        <family val="2"/>
      </rPr>
      <t>A. 4.3.1.1.3.2.</t>
    </r>
    <r>
      <rPr>
        <sz val="11"/>
        <color theme="1"/>
        <rFont val="Arial"/>
        <family val="2"/>
      </rPr>
      <t xml:space="preserve"> Brindar atención médica gratuita a Mujeres Adolescentes y Niñas,  brindándolos con trato digno, calidad y calidez en la atención.</t>
    </r>
  </si>
  <si>
    <r>
      <rPr>
        <b/>
        <sz val="11"/>
        <color theme="1"/>
        <rFont val="Arial"/>
        <family val="2"/>
      </rPr>
      <t>A. 4.3.1.1.3.3.</t>
    </r>
    <r>
      <rPr>
        <sz val="11"/>
        <color theme="1"/>
        <rFont val="Arial"/>
        <family val="2"/>
      </rPr>
      <t xml:space="preserve"> Brindar servicios de terapia psicológica gratuita,  individual y grupal a mujeres adultas, brindándolos con trato digno, calidad y calidez en la atención.</t>
    </r>
  </si>
  <si>
    <r>
      <rPr>
        <b/>
        <sz val="11"/>
        <color theme="1"/>
        <rFont val="Arial"/>
        <family val="2"/>
      </rPr>
      <t xml:space="preserve">4.3.1.1.3.4. </t>
    </r>
    <r>
      <rPr>
        <sz val="11"/>
        <color theme="1"/>
        <rFont val="Arial"/>
        <family val="2"/>
      </rPr>
      <t>Brindar servicios de terapia psicológica gratuita,  individual y grupal, con trato diferenciado para adolescentes y niñez, brindándolos con trato digno, calidad y calidez en la atención.</t>
    </r>
  </si>
  <si>
    <r>
      <rPr>
        <b/>
        <sz val="11"/>
        <color theme="1"/>
        <rFont val="Arial"/>
        <family val="2"/>
      </rPr>
      <t xml:space="preserve">A. 4.3.1.1.3.5. </t>
    </r>
    <r>
      <rPr>
        <sz val="11"/>
        <color theme="1"/>
        <rFont val="Arial"/>
        <family val="2"/>
      </rPr>
      <t>Brindar platicas informativas a jovenes, mujeres y niñas en cuanto a nutrición, planificación familiar, sexualidad, enfermedades venéreas, cáncer cérvicouterino y de mama; así como en higiene y salud.</t>
    </r>
  </si>
  <si>
    <r>
      <rPr>
        <b/>
        <sz val="11"/>
        <color theme="1"/>
        <rFont val="Arial"/>
        <family val="2"/>
      </rPr>
      <t>A. 4.3.1.1.3.6</t>
    </r>
    <r>
      <rPr>
        <sz val="11"/>
        <color theme="1"/>
        <rFont val="Arial"/>
        <family val="2"/>
      </rPr>
      <t>. Coordinar y en su caso canalizar a las dependencias gubernamentales y organizaciones de la sociedad civil, que convergen con los objetivos del mismo para cumplir con las necesidades y demandas de las mujeres en situación de vulnerabilidad, con el fin de otorgarles atención integral, duradera y efectiva en todos los ámbitos de su vida.</t>
    </r>
  </si>
  <si>
    <r>
      <rPr>
        <b/>
        <sz val="11"/>
        <color theme="1"/>
        <rFont val="Arial"/>
        <family val="2"/>
      </rPr>
      <t>A. 4.3.1.1.3.7.</t>
    </r>
    <r>
      <rPr>
        <sz val="11"/>
        <color theme="1"/>
        <rFont val="Arial"/>
        <family val="2"/>
      </rPr>
      <t xml:space="preserve"> Realización de  Brigadas de Salud Comunitaria y Desarrollo Integral de las Mujeres.</t>
    </r>
  </si>
  <si>
    <r>
      <rPr>
        <b/>
        <sz val="11"/>
        <color theme="1"/>
        <rFont val="Arial"/>
        <family val="2"/>
      </rPr>
      <t xml:space="preserve">A. 4.3.1.1.3.8. </t>
    </r>
    <r>
      <rPr>
        <sz val="11"/>
        <color theme="1"/>
        <rFont val="Arial"/>
        <family val="2"/>
      </rPr>
      <t xml:space="preserve">Emisión del Programa de Radio como espacio colectivo auditivo feminista y comunitario dirigido a las mujeres. </t>
    </r>
  </si>
  <si>
    <r>
      <rPr>
        <b/>
        <sz val="11"/>
        <color theme="1"/>
        <rFont val="Arial"/>
        <family val="2"/>
      </rPr>
      <t>C. 4.3.1.1.4.</t>
    </r>
    <r>
      <rPr>
        <sz val="11"/>
        <color theme="1"/>
        <rFont val="Arial"/>
        <family val="2"/>
      </rPr>
      <t xml:space="preserve"> Servicios para facilitar  el acceso a la justicia, desde una perspectiva de género, victimológica y basado en el enfoque de los Derechos Humanos, a su vez fomentar el fortalecimiento de la capacidad de las mujeres para acceder a recursos y mecanismos institucionales en la defensa de sus Derechos Humanos. </t>
    </r>
  </si>
  <si>
    <r>
      <rPr>
        <b/>
        <sz val="11"/>
        <color theme="1"/>
        <rFont val="Arial"/>
        <family val="2"/>
      </rPr>
      <t xml:space="preserve">A. 4.3.1.1.4.1. </t>
    </r>
    <r>
      <rPr>
        <sz val="11"/>
        <color theme="1"/>
        <rFont val="Arial"/>
        <family val="2"/>
      </rPr>
      <t>Brindar atención jurídica , asesoramiento y orientación gratuita a mujeres,  brindándolos con trato digno, calidad y calidez en la atención.</t>
    </r>
  </si>
  <si>
    <r>
      <rPr>
        <b/>
        <sz val="11"/>
        <color theme="1"/>
        <rFont val="Arial"/>
        <family val="2"/>
      </rPr>
      <t>A. 4.3.1.1.4.2</t>
    </r>
    <r>
      <rPr>
        <sz val="11"/>
        <color theme="1"/>
        <rFont val="Arial"/>
        <family val="2"/>
      </rPr>
      <t>. Brindar atención jurídica, asesoramiento, orientación y seguimiento a mujeres gratuita, con trato diferenciado para adolescentes y niñez brindándolos con trato digno, calidad y calidez en la atención.</t>
    </r>
  </si>
  <si>
    <r>
      <rPr>
        <b/>
        <sz val="11"/>
        <color theme="1"/>
        <rFont val="Arial"/>
        <family val="2"/>
      </rPr>
      <t>A. 4.3.1.1.4.3</t>
    </r>
    <r>
      <rPr>
        <sz val="11"/>
        <color theme="1"/>
        <rFont val="Arial"/>
        <family val="2"/>
      </rPr>
      <t xml:space="preserve">. Realización de  Brigadas Jurídicas. </t>
    </r>
  </si>
  <si>
    <r>
      <rPr>
        <b/>
        <sz val="11"/>
        <color theme="1"/>
        <rFont val="Arial"/>
        <family val="2"/>
      </rPr>
      <t>A. 4.3.1.1.4.4</t>
    </r>
    <r>
      <rPr>
        <sz val="11"/>
        <color theme="1"/>
        <rFont val="Arial"/>
        <family val="2"/>
      </rPr>
      <t xml:space="preserve">. Brindar platicas informativas a jovenes, mujeres y niñas en cuanto a su derecho a acceder a una justicia expedita, apegada a sus derechos humanos y con perspectiva de género. </t>
    </r>
  </si>
  <si>
    <r>
      <rPr>
        <b/>
        <sz val="11"/>
        <color theme="1"/>
        <rFont val="Arial"/>
        <family val="2"/>
      </rPr>
      <t xml:space="preserve">C. 4.3.1.1.5. </t>
    </r>
    <r>
      <rPr>
        <sz val="11"/>
        <color theme="1"/>
        <rFont val="Arial"/>
        <family val="2"/>
      </rPr>
      <t xml:space="preserve">Talleres de capacitación, cursos y actividades que fortalecen e impulsan el empoderamiento económico, social, formación para el trabajo y la profesionalización de las mujeres. </t>
    </r>
  </si>
  <si>
    <r>
      <rPr>
        <b/>
        <sz val="11"/>
        <color theme="1"/>
        <rFont val="Arial"/>
        <family val="2"/>
      </rPr>
      <t>A. 4.3.1.1.5.1.</t>
    </r>
    <r>
      <rPr>
        <sz val="11"/>
        <color theme="1"/>
        <rFont val="Arial"/>
        <family val="2"/>
      </rPr>
      <t xml:space="preserve"> Realizar talleres que fomenten la educación, el emprendimiento y el trabajo digno de las mujeres y adolescencias del Municipio de Benito Juárez.</t>
    </r>
  </si>
  <si>
    <r>
      <rPr>
        <b/>
        <sz val="11"/>
        <color theme="1"/>
        <rFont val="Arial"/>
        <family val="2"/>
      </rPr>
      <t>A. 4.3.1.1.5.2.</t>
    </r>
    <r>
      <rPr>
        <sz val="11"/>
        <color theme="1"/>
        <rFont val="Arial"/>
        <family val="2"/>
      </rPr>
      <t xml:space="preserve"> Impartir Cursos de Capacitación en Planes y Estrategias de Negocios y Educación Financiera.</t>
    </r>
  </si>
  <si>
    <r>
      <rPr>
        <b/>
        <sz val="11"/>
        <color theme="1"/>
        <rFont val="Arial"/>
        <family val="2"/>
      </rPr>
      <t>A. 4.3.1.1.5.3.</t>
    </r>
    <r>
      <rPr>
        <sz val="11"/>
        <color theme="1"/>
        <rFont val="Arial"/>
        <family val="2"/>
      </rPr>
      <t xml:space="preserve"> Canalización a instituciones, con la finalidad de otorgar becas que favorezcan la profesionalización académica y laboral a favor de las mujeres. </t>
    </r>
  </si>
  <si>
    <r>
      <rPr>
        <b/>
        <sz val="11"/>
        <color theme="1"/>
        <rFont val="Arial"/>
        <family val="2"/>
      </rPr>
      <t xml:space="preserve">A. 4.3.1.1.5.4 </t>
    </r>
    <r>
      <rPr>
        <sz val="11"/>
        <color theme="1"/>
        <rFont val="Arial"/>
        <family val="2"/>
      </rPr>
      <t xml:space="preserve">Realización del bazar "Mujeres que Crean". </t>
    </r>
  </si>
  <si>
    <r>
      <rPr>
        <b/>
        <sz val="11"/>
        <color theme="1"/>
        <rFont val="Arial"/>
        <family val="2"/>
      </rPr>
      <t>A. 4.3.1.1.5.5.</t>
    </r>
    <r>
      <rPr>
        <sz val="11"/>
        <color theme="1"/>
        <rFont val="Arial"/>
        <family val="2"/>
      </rPr>
      <t xml:space="preserve"> Distribución de Tarjetas Beneficios IMM “BIMM”.</t>
    </r>
  </si>
  <si>
    <r>
      <rPr>
        <b/>
        <sz val="11"/>
        <color theme="1"/>
        <rFont val="Arial"/>
        <family val="2"/>
      </rPr>
      <t>A. 4.3.1.1.5.6</t>
    </r>
    <r>
      <rPr>
        <sz val="11"/>
        <color theme="1"/>
        <rFont val="Arial"/>
        <family val="2"/>
      </rPr>
      <t xml:space="preserve">. Distribución de Tarjetas “Beneficios Ellas Facturan”. </t>
    </r>
  </si>
  <si>
    <r>
      <rPr>
        <b/>
        <sz val="11"/>
        <color theme="1"/>
        <rFont val="Arial"/>
        <family val="2"/>
      </rPr>
      <t>A. 4.3.1.1.5.7.</t>
    </r>
    <r>
      <rPr>
        <sz val="11"/>
        <color theme="1"/>
        <rFont val="Arial"/>
        <family val="2"/>
      </rPr>
      <t xml:space="preserve"> Impartir Servicios educativos a mujeres, para concluir nivel el nivel inicial (Alfabetización) y/o Primaria y/o Secundaria y/o Preparatoria. </t>
    </r>
  </si>
  <si>
    <r>
      <rPr>
        <b/>
        <sz val="11"/>
        <color theme="1"/>
        <rFont val="Arial"/>
        <family val="2"/>
      </rPr>
      <t>C. 4.3.1.1.6.</t>
    </r>
    <r>
      <rPr>
        <sz val="11"/>
        <color theme="1"/>
        <rFont val="Arial"/>
        <family val="2"/>
      </rPr>
      <t xml:space="preserve"> Servicios de mantenimiento, rehabilitación u obra y mejoras necesarias a la infraestructura del Instituto Municipal de la Mujer, que se encuentren bajo la custodia o resguardo del mismo.</t>
    </r>
  </si>
  <si>
    <r>
      <rPr>
        <b/>
        <sz val="11"/>
        <color theme="1"/>
        <rFont val="Arial"/>
        <family val="2"/>
      </rPr>
      <t>A. 4.3.1.1.6.1</t>
    </r>
    <r>
      <rPr>
        <sz val="11"/>
        <color theme="1"/>
        <rFont val="Arial"/>
        <family val="2"/>
      </rPr>
      <t xml:space="preserve"> Supervisión del mantenimiento a la infraestructura  del Instituto Municipal de la Mujer, que se encuentren bajo la custodia o resguardo del mismo.</t>
    </r>
  </si>
  <si>
    <r>
      <rPr>
        <b/>
        <sz val="11"/>
        <color theme="1"/>
        <rFont val="Arial"/>
        <family val="2"/>
      </rPr>
      <t xml:space="preserve">A. 4.3.1.1.6.2. </t>
    </r>
    <r>
      <rPr>
        <sz val="11"/>
        <color theme="1"/>
        <rFont val="Arial"/>
        <family val="2"/>
      </rPr>
      <t xml:space="preserve"> Supervisión de la rehabilitación a la infraestructura  del Instituto Municipal de la Mujer, que se encuentren bajo la custodia o resguardo del mismo.</t>
    </r>
  </si>
  <si>
    <r>
      <rPr>
        <b/>
        <sz val="11"/>
        <color theme="1"/>
        <rFont val="Arial"/>
        <family val="2"/>
      </rPr>
      <t xml:space="preserve">C. 4.3.1.1.7. </t>
    </r>
    <r>
      <rPr>
        <sz val="11"/>
        <color theme="1"/>
        <rFont val="Arial"/>
        <family val="2"/>
      </rPr>
      <t>Servicios de atención a casos emergentes de violencia contra la mujer.</t>
    </r>
  </si>
  <si>
    <r>
      <rPr>
        <b/>
        <sz val="11"/>
        <rFont val="Arial"/>
        <family val="2"/>
      </rPr>
      <t>A. 4.3.1.1.7.1.</t>
    </r>
    <r>
      <rPr>
        <sz val="11"/>
        <rFont val="Arial"/>
        <family val="2"/>
      </rPr>
      <t xml:space="preserve"> Coordinar servicios de contención psicológica en crisis y atención jurídica, brindándolos con trato digno, calidad y calidez en la atención.</t>
    </r>
  </si>
  <si>
    <r>
      <rPr>
        <b/>
        <sz val="11"/>
        <rFont val="Arial"/>
        <family val="2"/>
      </rPr>
      <t>A. 4.3.1.1.7.2</t>
    </r>
    <r>
      <rPr>
        <sz val="11"/>
        <rFont val="Arial"/>
        <family val="2"/>
      </rPr>
      <t>. Coordinar y en su caso canalizar a las dependencias gubernamentales para cumplir con las necesidades y demandas de las mujeres en situación de violencia de género y casos emergentes, con el fin de otorgarles atención integral, duradera y efectiva en todos los ámbitos de su vida.</t>
    </r>
  </si>
  <si>
    <r>
      <rPr>
        <b/>
        <sz val="11"/>
        <rFont val="Arial"/>
        <family val="2"/>
      </rPr>
      <t>A. 4.3.1.1.7.3</t>
    </r>
    <r>
      <rPr>
        <sz val="11"/>
        <rFont val="Arial"/>
        <family val="2"/>
      </rPr>
      <t>. Coordinar y en su caso canalizar a las mujeres en situación de violencia emergentes con sus redes de apoyo dentro de la republica Mexicana, con el fin de otorgarles atención integral, duradera y efectiva en todos los ámbitos de su vida.</t>
    </r>
  </si>
  <si>
    <r>
      <rPr>
        <b/>
        <sz val="11"/>
        <rFont val="Arial"/>
        <family val="2"/>
      </rPr>
      <t>A. 4.3.1.1.7.4.</t>
    </r>
    <r>
      <rPr>
        <sz val="11"/>
        <rFont val="Arial"/>
        <family val="2"/>
      </rPr>
      <t xml:space="preserve"> Servicios de atención en la Casa de Asistencia Temporal para Mujeres “Christine de Pizán”  (CAT)</t>
    </r>
  </si>
  <si>
    <r>
      <rPr>
        <b/>
        <sz val="11"/>
        <color theme="1"/>
        <rFont val="Arial"/>
        <family val="2"/>
      </rPr>
      <t>C. 4.3.1.1.8.</t>
    </r>
    <r>
      <rPr>
        <sz val="11"/>
        <color theme="1"/>
        <rFont val="Arial"/>
        <family val="2"/>
      </rPr>
      <t xml:space="preserve"> Servicios de seguimiento, prevención y atención a victimas indirectas de violencia contra la mujer.</t>
    </r>
  </si>
  <si>
    <r>
      <rPr>
        <b/>
        <sz val="11"/>
        <color theme="1"/>
        <rFont val="Arial"/>
        <family val="2"/>
      </rPr>
      <t>A. 4.3.1.1.8.1.</t>
    </r>
    <r>
      <rPr>
        <sz val="11"/>
        <color theme="1"/>
        <rFont val="Arial"/>
        <family val="2"/>
      </rPr>
      <t xml:space="preserve"> Servicios de seguimiento y acompañamiento a víctimas indirectas de feminicidios. </t>
    </r>
  </si>
  <si>
    <r>
      <rPr>
        <b/>
        <sz val="11"/>
        <color theme="1"/>
        <rFont val="Arial"/>
        <family val="2"/>
      </rPr>
      <t xml:space="preserve">A. 4.3.1.1.8.2. </t>
    </r>
    <r>
      <rPr>
        <sz val="11"/>
        <color theme="1"/>
        <rFont val="Arial"/>
        <family val="2"/>
      </rPr>
      <t>Brindar seguimiento a la atención inicial, durante y posterior al cierre del servicio de atención jurídica a mujeres, adolescentes y niñas.</t>
    </r>
  </si>
  <si>
    <r>
      <rPr>
        <b/>
        <sz val="11"/>
        <color theme="1"/>
        <rFont val="Arial"/>
        <family val="2"/>
      </rPr>
      <t>A. 4.3.1.1.8.3.</t>
    </r>
    <r>
      <rPr>
        <sz val="11"/>
        <color theme="1"/>
        <rFont val="Arial"/>
        <family val="2"/>
      </rPr>
      <t xml:space="preserve"> Brindar seguimiento a la atención inicial, durante y posterior al cierre del servicio de atención médica a mujeres, adolescentes y niñas.</t>
    </r>
  </si>
  <si>
    <r>
      <rPr>
        <b/>
        <sz val="11"/>
        <color theme="1"/>
        <rFont val="Arial"/>
        <family val="2"/>
      </rPr>
      <t>A. 4.3.1.1.8.4.</t>
    </r>
    <r>
      <rPr>
        <sz val="11"/>
        <color theme="1"/>
        <rFont val="Arial"/>
        <family val="2"/>
      </rPr>
      <t xml:space="preserve"> Brindar seguimiento a la atención inicial, durante y posterior al cierre del servicio de atención psicológica a mujeres, adolescentes y niñas.</t>
    </r>
  </si>
  <si>
    <t xml:space="preserve">LIC. JOSÉ FERNANDO DÍAZ NÚÑEZ
DIRECTOR GENERAL DE PLANEACIÓN MUNICIPAL </t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</si>
  <si>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Durante este trimestre no se tuvieron consideradas acciones.</t>
    </r>
    <r>
      <rPr>
        <b/>
        <sz val="11"/>
        <color theme="1"/>
        <rFont val="Calibri"/>
        <family val="2"/>
        <scheme val="minor"/>
      </rPr>
      <t xml:space="preserve">
Meta Anua</t>
    </r>
    <r>
      <rPr>
        <b/>
        <sz val="11"/>
        <color theme="1"/>
        <rFont val="Calibri (Cuerpo)"/>
      </rPr>
      <t xml:space="preserve">l: </t>
    </r>
    <r>
      <rPr>
        <sz val="11"/>
        <color theme="1"/>
        <rFont val="Calibri (Cuerpo)"/>
      </rPr>
      <t>Se tiene un avance anual del 200 % de rehabilitaciones a la infraestructura  del Instituto Municipal de la Mujer del 100%, es importante mencionar que SE TENÍA PROGRAMADA SOLAMENTE LA REHABILITACIÓN DE UN ESPACIO, PERO CON LA APERTURA DE LA CASA DE LA MUJER EMPRENDEDORA ESTE DATO TUVO ESTE CRECIMIENTO MENCIONADO.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</si>
  <si>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Se tuvo un avance del 99.96% de atenciones a mujeres con 12,688 atenciones de las 12,693 programadas.
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100.01% de atenciones del 100% con lo programado que es de 50,841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</si>
  <si>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gestiones del presupuesto y  rendición de cuentas ante los entes fiscalizadores Realizados con 5 gestiones de las 5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100% de  gestiones del presupuesto y  rendición de cuentas del 100% con lo programado que es de 20.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</si>
  <si>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 Informes de actividades del Instituto Municipal de la Mujer Realizados con 1 informes de los 1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  Informes de actividades del Instituto Municipal de la Mujer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</si>
  <si>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Carga del Avance de Gestión Financiera y Presupuestal Realizados con 1 informes de los 1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 Carga del Avance de Gestión Financiera y Presupuestal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</si>
  <si>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Alimentación del Sistema de Evaluaciones de la Armonización Contable (SEVAC)  Realizados con 1  de las 1 programadas. 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100% de Alimentación del Sistema de Evaluaciones de la Armonización Contable (SEVAC)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</si>
  <si>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Carga de Información al Sistema Nacional de Transparencia Realizados con 1  de las 1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Carga de Información al Sistema Nacional de Transparencia.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</si>
  <si>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Publicación de Estados Financieros y Presupuestales Realizados con 1  de las 1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100% de Publicación de Estados Financieros y Presupuestales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</si>
  <si>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capacitaciones, acompañamientos y canalizaciones atendidas en temas de sensibilizacion y transverzalización de perspectiva de género Realizados con 198 capacitaciones de las 198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100 % de capacitaciones, acompañamientos y canalizaciones atendidas  del 100% con lo programado que es de 858.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</si>
  <si>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Capacitaciones a Dependencias y Entidades con la información de la implementación de la  NOM 046-SSA2-2005  Realizados con 6 capacitaciones de las 6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100% de Capacitaciones a Dependencias y Entidadesdel 100% con lo programado que es de 24.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</si>
  <si>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publicaciones promocionales a la población  sobre diferentes tematicas que coadyuven en la prevención y atención de la violencia de género en redes sociales  Realizados con 168 publicaciones de las 168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publicaciones promocionales del 100% con lo programado que es de 672.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</si>
  <si>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capacitaciones  a servidores públicos sobre estrategias de prevención primaria, secundaria y terciaria , así como sensibilización en materia de violencia de género Realizados con 2 capacitaciones de las 2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capacitaciones  a servidores públicos del 100% con lo programado que es de 74.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</si>
  <si>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eventos  academicos dirigidos a estudiantes  en temas de: Feminismo, Perspectiva de Género, Violencia de Género y Cultura de Paz Realizados con 4 eventos académicos de los 4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100 % de  eventos  academicos  del 100% con lo programado que es de 16.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</si>
  <si>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capacitaciones en temas de sensibilización, orientación intersectorial en materia de violencia de género, empoderamiento y derechos sexuales y reproductivos Realizados con 12  cpacitaciones de las 12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100% de capacitaciones en temas de sensibilización del 100% con lo programado que es de 48.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</si>
  <si>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capacitaciones de prevención de la explotación infantil y delito de trata de niñas y mujeres adolescentes Realizados con 3  de los 3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capacitaciones de prevención de la explotación infantil y delito de trata de niñas y mujeres adolescentes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</si>
  <si>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capacitaciones sobre masculinidades con perspectiva de género Realizados con 3  de las 3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 % de capacitaciones sobre masculinidades con perspectiva de género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</si>
  <si>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98.56 % de servicios Integrales de Salud  para la mujer Realizados con 5139 servicios integrales de salud de los 5214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100.23 % de servicios Integrales de Salud del 100% con lo programado que es de 20856.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</si>
  <si>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104.90 % de Atenciones en Servicios Médicos Realizados con 2098 atenciones médicas de las 2000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101.60  % deservicios Integrales de Salud del 100% con lo programado que es de 8000.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</si>
  <si>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88 % de Atenciones a Mujeres Adolescentes y niñas  en Servicios Médicos  Realizados con 132 tenciones a Mujeres Adolescentes y niñas  en Servicios Médicos de las 150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98 % de Atenciones a Mujeres Adolescentes y niñas  en Servicios Médicos del 100% con lo programado que es de 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</si>
  <si>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94.62 % de Atenciones a  mujeres en servicios de intervención en crisis, orientación, terapia psicológica  Realizados con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 (Cuerpo)"/>
      </rPr>
      <t>2460</t>
    </r>
    <r>
      <rPr>
        <sz val="11"/>
        <color theme="1"/>
        <rFont val="Calibri"/>
        <family val="2"/>
        <scheme val="minor"/>
      </rPr>
      <t xml:space="preserve"> atenciones psicologicas de las 2600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100.10 % de Atenciones a  mujeres en servicios de intervención en crisis, orientación, terapia psicológica  del 100% con lo programado que es de 10400.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</si>
  <si>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96.25 % de Atenciones a mujeres adolescentes y niñas atendidas en servicios de intervención en crisis, orientación, terapia psicológica Realizados con 385 atenciones de las 400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97.81 % de tenciones a mujeres adolescentes y niñas atendidas en servicios de intervención en crisis, orientación, terapia psicológica del 100% con lo programado que es de 1600.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</si>
  <si>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servicios de capacitación y asesoría a juvenes, mujeres y niñas en cuanto a nutrición, planificación familiar, sexualidad, enfermedades venéreas, VIH (virus de inmunideficiendia humana), cancer cervicouterino y de mama; así como en higiene y salud Realizados con 3 atenciones de las 3 programadas. 
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servicios de capacitación y asesoría a juvenes, mujeres y niñas en cuanto a nutrición, planificación familiar, sexualidad, enfermedades venéreas, VIH (virus de inmunideficiendia humana), cancer cervicouterino y de mama; así como en higiene y salud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</si>
  <si>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canalizaciones de mujeres a dependencias gubernamentales y/u organizaciones de la sociedad civil Realizados con 20 canalizaciones de las 20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canalizaciones de mujeres del 100% con lo programado que es de 80.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</si>
  <si>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Brigadas de Salud Comunitaria y Desarrollo Integral Realizados con 5 brigadas de las 5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 Brigadas de Salud Comunitaria del 100% con lo programado que es de 20.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</si>
  <si>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 programas emitidos Realizados con 36 programas emitidos de las 36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 100 % de programas emitidos del 100% con lo programado que es de 144.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</si>
  <si>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103.78 % de  Servicios a la Mujer Para Facilitar el Acceso a la Justicia Realizados con 2003 Servicios para facilitar el acceso a la justicia de las 1930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100.25 % de Servicios a la Mujer Para Facilitar el Acceso a la Justicia  del 100% con lo programado que es de 7720.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</si>
  <si>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103.95 % de  Servicios a mujeres  de asesoramiento y orientación Jurídica. Realizados con 1975 Servicios  de asesoramiento y orientación Jurídica.de las 1900  programadas. </t>
    </r>
    <r>
      <rPr>
        <b/>
        <sz val="11"/>
        <color theme="1"/>
        <rFont val="Calibri"/>
        <family val="2"/>
        <scheme val="minor"/>
      </rPr>
      <t xml:space="preserve">
Meta Anual:</t>
    </r>
    <r>
      <rPr>
        <sz val="11"/>
        <color theme="1"/>
        <rFont val="Calibri"/>
        <family val="2"/>
        <scheme val="minor"/>
      </rPr>
      <t xml:space="preserve"> Se logró un avance anual del 100.26 % de Servicios a mujeres  de asesoramiento y orientación Jurídica del 100% con lo programado que es de 7600.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</si>
  <si>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83.33 % de  Servicios a mujeres Adolescentes y Niñas en asesoramiento y orientación Jurídica, con 13 servicios a adolescentes y niñas de los 12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97.92% de Servicios a mujeres Adolescentes y Niñas en asesoramiento y orientación Jurídica. del 100% con lo programado que es de 48. 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</si>
  <si>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Realización de  Brigadas Jurídicas, con 9 de los 9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Realización de  Brigadas Jurídicas del 100% con lo programado que es de 36. 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</si>
  <si>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platicas informativas a jovenes, mujeres y niñas en cuanto a su derecho a acceder a una justicia expedita, apegada a sus derechos humanos y con perspectiva de género, con 9 de los 9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 platicas informativas a jovenes, mujeres y niñas en cuanto a su derecho a acceder a una justicia expedita, apegada a sus derechos humanos y con perspectiva de género del 100% con lo programado que es de 36. 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</si>
  <si>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Talleres de capacitación, cursos y actividades. Realizados con 299 talleres de los 299  programados.</t>
    </r>
    <r>
      <rPr>
        <b/>
        <sz val="11"/>
        <color theme="1"/>
        <rFont val="Calibri"/>
        <family val="2"/>
        <scheme val="minor"/>
      </rPr>
      <t xml:space="preserve"> 
Meta Anual: </t>
    </r>
    <r>
      <rPr>
        <sz val="11"/>
        <color theme="1"/>
        <rFont val="Calibri"/>
        <family val="2"/>
        <scheme val="minor"/>
      </rPr>
      <t xml:space="preserve">Se logró un avance anual del 100 % de Talleres de capacitación, cursos y actividades del 100% con lo programado que es de 1196.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</si>
  <si>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talleres que fomenten la educación, el emprendimiento y el trabajo digno de las mujeres y adolescencias del Municipio de Benito Juárez Realizados con 30 talleres de los 30  programados.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 100 % de talleres que fomenten la educación, el emprendimiento y el trabajo digno de las mujeres y adolescencias del Municipio de Benito Juárez del 100% con lo programado que es de 120. 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</si>
  <si>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Se tuvo un avance del 100 % de   talleres de Capacitacion en Planes y Estrategias de Negocios y Educación Financiera Realizados con 3 talleres de los 3  programados.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talleres de Capacitacion en Planes y Estrategias de Negocios y Educación Financiera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</si>
  <si>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  canalizaciones de mujeres a instituciones con beneficios académicos Realizados con 3 canalizaciones de las 3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100 % de canalizaciones de mujeres a instituciones con beneficios académicos del 100% con lo programado que es de 12.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</si>
  <si>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 % de   Emisiones del Bazar "Mujeres que Crean" Realizados con 3 bazares de los 3  programados.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Emisiones del Bazar "Mujeres que Crean"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</si>
  <si>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Tarjeta BIMM entregadas a mujeres Realizados con 150 tarjetas de las 150  programadas.</t>
    </r>
    <r>
      <rPr>
        <b/>
        <sz val="11"/>
        <color theme="1"/>
        <rFont val="Calibri"/>
        <family val="2"/>
        <scheme val="minor"/>
      </rPr>
      <t xml:space="preserve"> 
Meta Anual: </t>
    </r>
    <r>
      <rPr>
        <sz val="11"/>
        <color theme="1"/>
        <rFont val="Calibri"/>
        <family val="2"/>
        <scheme val="minor"/>
      </rPr>
      <t xml:space="preserve">Se logró un avance anual del 100 % de entrega de Tarjeta BIMM   del 100% con lo programado que es de 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</si>
  <si>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Tarjetas “Beneficios Ellas Facturan”entregadas a mujeres Realizados con 50 tarjetas de las 50  programadas.</t>
    </r>
    <r>
      <rPr>
        <b/>
        <sz val="11"/>
        <color theme="1"/>
        <rFont val="Calibri"/>
        <family val="2"/>
        <scheme val="minor"/>
      </rPr>
      <t xml:space="preserve"> 
Meta Anual: </t>
    </r>
    <r>
      <rPr>
        <sz val="11"/>
        <color theme="1"/>
        <rFont val="Calibri"/>
        <family val="2"/>
        <scheme val="minor"/>
      </rPr>
      <t xml:space="preserve">Se logró un avance anual del 100 % de entrega de Tarjetas “Beneficios Ellas Facturan”  del 100% con lo programado que es de 200.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</si>
  <si>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Servicios educativos a mujeres, para concluir nivel el nivel inicial (Alfabetización) y/o Primaria y/o Secundaria y/o Preparatoria Realizados con 60 de las 60  programadas.</t>
    </r>
    <r>
      <rPr>
        <b/>
        <sz val="11"/>
        <color theme="1"/>
        <rFont val="Calibri"/>
        <family val="2"/>
        <scheme val="minor"/>
      </rPr>
      <t xml:space="preserve"> 
Meta Anual: </t>
    </r>
    <r>
      <rPr>
        <sz val="11"/>
        <color theme="1"/>
        <rFont val="Calibri"/>
        <family val="2"/>
        <scheme val="minor"/>
      </rPr>
      <t xml:space="preserve">Se logró un avance anual del 100 % de entrega de Servicios educativos a mujeres, para concluir nivel el nivel inicial (Alfabetización) y/o Primaria y/o Secundaria y/o Preparatoria del 100% con lo programado que es de 240.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</si>
  <si>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  servicios de mantenimiento, rehabilitación u obra y mejoras necesarias a la infraestructura del Instituto Municipal de la Mujer  Realiza</t>
    </r>
    <r>
      <rPr>
        <sz val="11"/>
        <color theme="1"/>
        <rFont val="Calibri (Cuerpo)"/>
      </rPr>
      <t xml:space="preserve">dos con 8 servicios de mantenimiento de los 8  programados.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103.03 % de servicios de mantenimiento, rehabilitación u obra y mejoras necesarias a la infraestructura del Instituto Municipal de la Mujer del 100% con lo programado que es de 33.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</si>
  <si>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mantenimientos a la infraestructura  del Instituto Municipal de la Mujer, que sencuentren bajo la custodia o resguardo del mismo Realizados con 8  mantenimientos a la infraestructura de los 8 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demantenimientos a la infraestructura del 100% con lo programado que es de 32.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</si>
  <si>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75% de   Servicios de atención a casos emergentes de violencia contra la mujer  Realizados con 6 servicios de los 8  programados. Hay que considerar que este es un servicio que requiere de cumplir ciertas caracteristicas de emergencia para ser considerado.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75% de Servicios de atención a casos emergentes de violencia contra la mujer del 100% con lo programado que es de 32. Hay que considerar que este es un servicio que requiere de cumplir ciertas caracteristicas de emergencia para ser considerado.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</si>
  <si>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acciones coordinadas para brindar servicios emergentes de contención psicológica en crisis y atención jurídica realizados con 2 acciones de las 2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acciones coordinadas para brindar servicios emergentes de contención psicológica en crisis y atención jurídica del 100% con lo programado que es de 8.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</si>
  <si>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acciones coordinadas para canalizar a las dependencias gubernamentales a mujeres en situación de violencia de género y casos emergentes realizados con 2 acciones de las 2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 acciones coordinadas para brindar servicios emergentes de contención psicológica en crisis y atención jurídica del 100% con lo programado que es de 8.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</si>
  <si>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acciones coordinadas para canalizar a las mujeres en situación de violencia emergentes con sus redes de apoyo realizados con 2 acciones de las 2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Tiene un avance anual del 100 % de acciones coordinadas para brindar servicios emergentes de contención psicológica en crisis y atención jurídica del 100% con lo programado que es de 8. 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</si>
  <si>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Se tuvo un avance del 100% de seguimientos de atención Jurídica Realizados con 1900 capacitaciones de las 1900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99.28 % de seguimientos de atención Jurídica del 100% con lo programado que es de 7600.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</si>
  <si>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100.08% de seguimientos de atención médica, con 1229 capacitaciones de las 1229 programadas.
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100.02 % deseguimientos de atención médica del 100% con lo programado que es de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 (Cuerpo)"/>
      </rPr>
      <t>4918</t>
    </r>
    <r>
      <rPr>
        <sz val="11"/>
        <color rgb="FFFF0000"/>
        <rFont val="Calibri"/>
        <family val="2"/>
        <scheme val="minor"/>
      </rPr>
      <t xml:space="preserve">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</si>
  <si>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100% de seguimientos de atención psicológica, con 1900  de las 1900 programadas.
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100 % deseguimientos de atención psicológica del 100% con lo programado que es de 7600. </t>
    </r>
  </si>
  <si>
    <t>PERÍODO QUE SE INFORMA: DEL 1 DE ENERO AL 31 DE DICIEMBRE DE 2025</t>
  </si>
  <si>
    <r>
      <rPr>
        <b/>
        <sz val="11"/>
        <color theme="1"/>
        <rFont val="Calibri"/>
        <family val="2"/>
        <scheme val="minor"/>
      </rPr>
      <t xml:space="preserve">Meta Trimestral:  </t>
    </r>
    <r>
      <rPr>
        <sz val="11"/>
        <color theme="1"/>
        <rFont val="Calibri"/>
        <family val="2"/>
        <scheme val="minor"/>
      </rPr>
      <t xml:space="preserve">
El Índice Municipal DE Prosperidad Compartida y Justicia Social se integra con 4 Dimensiones y 10 subdimensiones que miden aspectos de Equidad Económica y Oportunidades de Empleo, Acceso a Servicios Básicos de Calidad, Vivienda Digna y Accesible y Participación Ciudadana y Cohesión Social con indicadores de diferentes instituciones externas e internas al municipio . En el tercer trimestre la meta realizada se consideró igual a la programada debido a que los indicadores no han tenido actualizaciones.
</t>
    </r>
    <r>
      <rPr>
        <b/>
        <sz val="11"/>
        <color theme="1"/>
        <rFont val="Calibri"/>
        <family val="2"/>
        <scheme val="minor"/>
      </rPr>
      <t xml:space="preserve">
Meta Anual: 
</t>
    </r>
    <r>
      <rPr>
        <sz val="11"/>
        <color theme="1"/>
        <rFont val="Calibri"/>
        <family val="2"/>
        <scheme val="minor"/>
      </rPr>
      <t xml:space="preserve">La meta anual es del 100% como se esperaba con base a la meta trimestral alcanzada.		
		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</si>
  <si>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99.98% de  Servicios de seguimiento, prevención y atención a victimas indirectas de violencia contra la mujer.  Realizados con 4980 seguimientos de las 5031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99.72 % de Servicios de seguimiento, prevención y atención a victimas indirectas de violencia contra la mujer del 100% con lo programado que es de 20126.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</si>
</sst>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ova Cond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 (Cuerpo)"/>
    </font>
    <font>
      <b/>
      <sz val="11"/>
      <color theme="1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otted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dotted">
        <color indexed="64"/>
      </top>
      <bottom/>
      <diagonal/>
    </border>
    <border>
      <left style="dashed">
        <color theme="1"/>
      </left>
      <right style="dashed">
        <color theme="1"/>
      </right>
      <top/>
      <bottom style="dotted">
        <color indexed="64"/>
      </bottom>
      <diagonal/>
    </border>
    <border>
      <left style="medium">
        <color indexed="64"/>
      </left>
      <right style="dashed">
        <color theme="1"/>
      </right>
      <top style="dotted">
        <color indexed="64"/>
      </top>
      <bottom/>
      <diagonal/>
    </border>
    <border>
      <left style="medium">
        <color indexed="64"/>
      </left>
      <right style="dashed">
        <color theme="1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theme="1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3" fillId="0" borderId="1" xfId="1" applyBorder="1"/>
    <xf numFmtId="0" fontId="3" fillId="0" borderId="2" xfId="1" applyBorder="1"/>
    <xf numFmtId="0" fontId="3" fillId="0" borderId="3" xfId="1" applyBorder="1"/>
    <xf numFmtId="0" fontId="3" fillId="0" borderId="0" xfId="1"/>
    <xf numFmtId="0" fontId="3" fillId="0" borderId="4" xfId="1" applyBorder="1"/>
    <xf numFmtId="0" fontId="3" fillId="0" borderId="5" xfId="1" applyBorder="1"/>
    <xf numFmtId="10" fontId="3" fillId="0" borderId="0" xfId="1" applyNumberFormat="1"/>
    <xf numFmtId="0" fontId="2" fillId="0" borderId="21" xfId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0" fontId="1" fillId="0" borderId="26" xfId="1" applyNumberFormat="1" applyFont="1" applyBorder="1" applyAlignment="1">
      <alignment horizontal="center" vertical="center"/>
    </xf>
    <xf numFmtId="10" fontId="1" fillId="0" borderId="46" xfId="1" applyNumberFormat="1" applyFont="1" applyBorder="1" applyAlignment="1">
      <alignment horizontal="center" vertical="center"/>
    </xf>
    <xf numFmtId="0" fontId="2" fillId="0" borderId="0" xfId="2" applyFont="1"/>
    <xf numFmtId="0" fontId="1" fillId="0" borderId="0" xfId="2"/>
    <xf numFmtId="0" fontId="1" fillId="0" borderId="0" xfId="2" applyAlignment="1">
      <alignment wrapText="1"/>
    </xf>
    <xf numFmtId="0" fontId="0" fillId="0" borderId="61" xfId="0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10" fontId="1" fillId="0" borderId="3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75" xfId="0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0" fillId="2" borderId="7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73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85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10" fontId="0" fillId="0" borderId="0" xfId="0" applyNumberForma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91" xfId="0" applyFill="1" applyBorder="1" applyAlignment="1">
      <alignment horizontal="center" vertical="center" wrapText="1"/>
    </xf>
    <xf numFmtId="0" fontId="0" fillId="2" borderId="92" xfId="0" applyFill="1" applyBorder="1" applyAlignment="1">
      <alignment horizontal="center" vertical="center" wrapText="1"/>
    </xf>
    <xf numFmtId="10" fontId="1" fillId="0" borderId="72" xfId="1" applyNumberFormat="1" applyFont="1" applyBorder="1" applyAlignment="1">
      <alignment horizontal="center" vertical="center"/>
    </xf>
    <xf numFmtId="3" fontId="11" fillId="2" borderId="26" xfId="0" applyNumberFormat="1" applyFont="1" applyFill="1" applyBorder="1" applyAlignment="1">
      <alignment horizontal="center" vertical="center" wrapText="1"/>
    </xf>
    <xf numFmtId="3" fontId="11" fillId="2" borderId="73" xfId="0" applyNumberFormat="1" applyFont="1" applyFill="1" applyBorder="1" applyAlignment="1">
      <alignment horizontal="center" vertical="center" wrapText="1"/>
    </xf>
    <xf numFmtId="3" fontId="11" fillId="2" borderId="51" xfId="0" applyNumberFormat="1" applyFont="1" applyFill="1" applyBorder="1" applyAlignment="1">
      <alignment horizontal="center" vertical="center" wrapText="1"/>
    </xf>
    <xf numFmtId="10" fontId="0" fillId="0" borderId="60" xfId="0" applyNumberFormat="1" applyBorder="1"/>
    <xf numFmtId="0" fontId="0" fillId="2" borderId="18" xfId="0" applyFill="1" applyBorder="1" applyAlignment="1">
      <alignment horizontal="left" vertical="center" wrapText="1"/>
    </xf>
    <xf numFmtId="0" fontId="0" fillId="2" borderId="96" xfId="0" applyFill="1" applyBorder="1" applyAlignment="1">
      <alignment horizontal="left" vertical="center" wrapText="1"/>
    </xf>
    <xf numFmtId="0" fontId="0" fillId="2" borderId="97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82" xfId="0" applyFill="1" applyBorder="1" applyAlignment="1">
      <alignment horizontal="center" vertical="center" wrapText="1"/>
    </xf>
    <xf numFmtId="0" fontId="0" fillId="2" borderId="90" xfId="0" applyFill="1" applyBorder="1" applyAlignment="1">
      <alignment horizontal="center" vertical="center" wrapText="1"/>
    </xf>
    <xf numFmtId="10" fontId="5" fillId="2" borderId="53" xfId="0" applyNumberFormat="1" applyFont="1" applyFill="1" applyBorder="1" applyAlignment="1">
      <alignment horizontal="center" vertical="center" wrapText="1"/>
    </xf>
    <xf numFmtId="10" fontId="5" fillId="2" borderId="51" xfId="0" applyNumberFormat="1" applyFont="1" applyFill="1" applyBorder="1" applyAlignment="1">
      <alignment horizontal="center" vertical="center" wrapText="1"/>
    </xf>
    <xf numFmtId="10" fontId="5" fillId="2" borderId="52" xfId="0" applyNumberFormat="1" applyFont="1" applyFill="1" applyBorder="1" applyAlignment="1">
      <alignment horizontal="center" vertical="center" wrapText="1"/>
    </xf>
    <xf numFmtId="0" fontId="0" fillId="2" borderId="98" xfId="0" applyFill="1" applyBorder="1" applyAlignment="1">
      <alignment horizontal="left" vertical="center" wrapText="1"/>
    </xf>
    <xf numFmtId="0" fontId="0" fillId="2" borderId="99" xfId="0" applyFill="1" applyBorder="1" applyAlignment="1">
      <alignment horizontal="left" vertical="center" wrapText="1"/>
    </xf>
    <xf numFmtId="0" fontId="0" fillId="2" borderId="100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justify" vertical="center" wrapText="1"/>
    </xf>
    <xf numFmtId="0" fontId="0" fillId="2" borderId="93" xfId="0" applyFill="1" applyBorder="1" applyAlignment="1">
      <alignment horizontal="justify" vertical="center" wrapText="1"/>
    </xf>
    <xf numFmtId="0" fontId="0" fillId="2" borderId="25" xfId="0" applyFill="1" applyBorder="1" applyAlignment="1">
      <alignment horizontal="justify" vertical="center" wrapText="1"/>
    </xf>
    <xf numFmtId="0" fontId="0" fillId="2" borderId="30" xfId="0" applyFill="1" applyBorder="1" applyAlignment="1">
      <alignment horizontal="justify" vertical="center" wrapText="1"/>
    </xf>
    <xf numFmtId="0" fontId="0" fillId="2" borderId="94" xfId="0" applyFill="1" applyBorder="1" applyAlignment="1">
      <alignment horizontal="justify" vertical="center" wrapText="1"/>
    </xf>
    <xf numFmtId="0" fontId="0" fillId="2" borderId="40" xfId="0" applyFill="1" applyBorder="1" applyAlignment="1">
      <alignment horizontal="justify" vertical="center" wrapText="1"/>
    </xf>
    <xf numFmtId="0" fontId="15" fillId="2" borderId="62" xfId="0" applyFont="1" applyFill="1" applyBorder="1" applyAlignment="1">
      <alignment horizontal="justify" vertical="center" wrapText="1"/>
    </xf>
    <xf numFmtId="0" fontId="0" fillId="2" borderId="87" xfId="0" applyFill="1" applyBorder="1" applyAlignment="1">
      <alignment horizontal="center" vertical="center" wrapText="1"/>
    </xf>
    <xf numFmtId="0" fontId="0" fillId="2" borderId="88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80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 wrapText="1"/>
    </xf>
    <xf numFmtId="0" fontId="0" fillId="2" borderId="86" xfId="0" applyFill="1" applyBorder="1" applyAlignment="1">
      <alignment horizontal="center" vertical="center" wrapText="1"/>
    </xf>
    <xf numFmtId="0" fontId="0" fillId="2" borderId="83" xfId="0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 wrapText="1"/>
    </xf>
    <xf numFmtId="0" fontId="0" fillId="2" borderId="85" xfId="0" applyFill="1" applyBorder="1" applyAlignment="1">
      <alignment horizontal="center" vertical="center" wrapText="1"/>
    </xf>
    <xf numFmtId="0" fontId="0" fillId="2" borderId="74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0" fillId="2" borderId="7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9" xfId="0" applyFill="1" applyBorder="1" applyAlignment="1">
      <alignment horizontal="center" vertical="center" wrapText="1"/>
    </xf>
    <xf numFmtId="0" fontId="0" fillId="2" borderId="8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65" xfId="0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9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2" borderId="62" xfId="0" applyFill="1" applyBorder="1" applyAlignment="1">
      <alignment horizontal="justify" vertical="center" wrapText="1"/>
    </xf>
    <xf numFmtId="0" fontId="2" fillId="2" borderId="25" xfId="0" applyFont="1" applyFill="1" applyBorder="1" applyAlignment="1">
      <alignment horizontal="justify" vertical="center" wrapText="1"/>
    </xf>
    <xf numFmtId="3" fontId="11" fillId="2" borderId="25" xfId="0" applyNumberFormat="1" applyFont="1" applyFill="1" applyBorder="1" applyAlignment="1">
      <alignment horizontal="center" vertical="center" wrapText="1"/>
    </xf>
    <xf numFmtId="3" fontId="11" fillId="2" borderId="61" xfId="0" applyNumberFormat="1" applyFont="1" applyFill="1" applyBorder="1" applyAlignment="1">
      <alignment horizontal="center" vertical="center" wrapText="1"/>
    </xf>
    <xf numFmtId="3" fontId="11" fillId="2" borderId="30" xfId="0" applyNumberFormat="1" applyFont="1" applyFill="1" applyBorder="1" applyAlignment="1">
      <alignment horizontal="center" vertical="center" wrapText="1"/>
    </xf>
    <xf numFmtId="3" fontId="11" fillId="2" borderId="65" xfId="0" applyNumberFormat="1" applyFont="1" applyFill="1" applyBorder="1" applyAlignment="1">
      <alignment horizontal="center" vertical="center" wrapText="1"/>
    </xf>
    <xf numFmtId="3" fontId="11" fillId="2" borderId="7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05" xfId="0" applyBorder="1" applyAlignment="1">
      <alignment horizontal="left" vertical="top" wrapText="1"/>
    </xf>
    <xf numFmtId="0" fontId="0" fillId="0" borderId="104" xfId="0" applyBorder="1" applyAlignment="1">
      <alignment horizontal="left" vertical="top" wrapText="1"/>
    </xf>
    <xf numFmtId="0" fontId="0" fillId="0" borderId="81" xfId="0" applyBorder="1" applyAlignment="1">
      <alignment horizontal="left" vertical="top" wrapText="1"/>
    </xf>
    <xf numFmtId="0" fontId="0" fillId="0" borderId="106" xfId="0" applyBorder="1" applyAlignment="1">
      <alignment horizontal="left" vertical="top" wrapText="1"/>
    </xf>
    <xf numFmtId="0" fontId="0" fillId="0" borderId="61" xfId="1" applyFont="1" applyBorder="1" applyAlignment="1">
      <alignment horizontal="justify" vertical="center" wrapText="1"/>
    </xf>
    <xf numFmtId="0" fontId="1" fillId="0" borderId="30" xfId="1" applyFont="1" applyBorder="1" applyAlignment="1">
      <alignment horizontal="justify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0" fontId="1" fillId="0" borderId="55" xfId="1" applyNumberFormat="1" applyFont="1" applyBorder="1" applyAlignment="1">
      <alignment horizontal="center" vertical="center"/>
    </xf>
    <xf numFmtId="10" fontId="1" fillId="0" borderId="30" xfId="1" applyNumberFormat="1" applyFont="1" applyBorder="1" applyAlignment="1">
      <alignment horizontal="center" vertical="center"/>
    </xf>
    <xf numFmtId="0" fontId="2" fillId="0" borderId="76" xfId="1" applyFont="1" applyBorder="1" applyAlignment="1">
      <alignment horizontal="left" vertical="center" wrapText="1"/>
    </xf>
    <xf numFmtId="0" fontId="1" fillId="0" borderId="55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10" fontId="5" fillId="0" borderId="103" xfId="0" applyNumberFormat="1" applyFont="1" applyBorder="1" applyAlignment="1">
      <alignment horizontal="center" vertical="center" wrapText="1"/>
    </xf>
    <xf numFmtId="10" fontId="5" fillId="0" borderId="101" xfId="0" applyNumberFormat="1" applyFont="1" applyBorder="1" applyAlignment="1">
      <alignment horizontal="center" vertical="center" wrapText="1"/>
    </xf>
    <xf numFmtId="10" fontId="5" fillId="0" borderId="102" xfId="0" applyNumberFormat="1" applyFont="1" applyBorder="1" applyAlignment="1">
      <alignment horizontal="center" vertical="center" wrapText="1"/>
    </xf>
    <xf numFmtId="10" fontId="5" fillId="0" borderId="75" xfId="0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60" xfId="0" applyFont="1" applyBorder="1" applyAlignment="1">
      <alignment horizontal="center" wrapText="1"/>
    </xf>
    <xf numFmtId="0" fontId="2" fillId="0" borderId="6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0" fontId="5" fillId="0" borderId="53" xfId="0" applyNumberFormat="1" applyFont="1" applyBorder="1" applyAlignment="1">
      <alignment horizontal="center" vertical="center" wrapText="1"/>
    </xf>
    <xf numFmtId="10" fontId="5" fillId="0" borderId="54" xfId="0" applyNumberFormat="1" applyFont="1" applyBorder="1" applyAlignment="1">
      <alignment horizontal="center" vertical="center" wrapText="1"/>
    </xf>
    <xf numFmtId="10" fontId="5" fillId="0" borderId="51" xfId="0" applyNumberFormat="1" applyFont="1" applyBorder="1" applyAlignment="1">
      <alignment horizontal="center" vertical="center" wrapText="1"/>
    </xf>
    <xf numFmtId="10" fontId="5" fillId="0" borderId="52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7" fillId="0" borderId="6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1" fontId="0" fillId="0" borderId="25" xfId="3" applyNumberFormat="1" applyFont="1" applyFill="1" applyBorder="1" applyAlignment="1">
      <alignment horizontal="center" vertical="center" wrapText="1"/>
    </xf>
    <xf numFmtId="1" fontId="0" fillId="0" borderId="69" xfId="3" applyNumberFormat="1" applyFont="1" applyFill="1" applyBorder="1" applyAlignment="1">
      <alignment horizontal="center" vertical="center" wrapText="1"/>
    </xf>
    <xf numFmtId="10" fontId="5" fillId="0" borderId="64" xfId="0" applyNumberFormat="1" applyFont="1" applyBorder="1" applyAlignment="1">
      <alignment horizontal="center" vertical="center" wrapText="1"/>
    </xf>
    <xf numFmtId="10" fontId="5" fillId="0" borderId="70" xfId="0" applyNumberFormat="1" applyFont="1" applyBorder="1" applyAlignment="1">
      <alignment horizontal="center" vertical="center" wrapText="1"/>
    </xf>
    <xf numFmtId="10" fontId="5" fillId="0" borderId="63" xfId="0" applyNumberFormat="1" applyFont="1" applyBorder="1" applyAlignment="1">
      <alignment horizontal="center" vertical="center" wrapText="1"/>
    </xf>
    <xf numFmtId="10" fontId="5" fillId="0" borderId="71" xfId="0" applyNumberFormat="1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left" vertical="center" wrapText="1"/>
    </xf>
    <xf numFmtId="0" fontId="0" fillId="0" borderId="25" xfId="1" applyFont="1" applyBorder="1" applyAlignment="1">
      <alignment horizontal="justify" vertical="center" wrapText="1"/>
    </xf>
    <xf numFmtId="0" fontId="1" fillId="2" borderId="55" xfId="0" applyFont="1" applyFill="1" applyBorder="1" applyAlignment="1">
      <alignment horizontal="center" vertical="center" wrapText="1"/>
    </xf>
    <xf numFmtId="10" fontId="1" fillId="0" borderId="25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0" xfId="2" applyAlignment="1">
      <alignment horizontal="justify" vertical="center" wrapText="1"/>
    </xf>
    <xf numFmtId="0" fontId="1" fillId="0" borderId="0" xfId="2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2 2" xfId="2" xr:uid="{C2423B7C-39B8-4EF9-81CC-E0C749DD3ED1}"/>
    <cellStyle name="Porcentaje" xfId="3" builtinId="5"/>
  </cellStyles>
  <dxfs count="0"/>
  <tableStyles count="0" defaultTableStyle="TableStyleMedium2" defaultPivotStyle="PivotStyleLight16"/>
  <colors>
    <mruColors>
      <color rgb="FF1A79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2</xdr:row>
      <xdr:rowOff>47625</xdr:rowOff>
    </xdr:from>
    <xdr:to>
      <xdr:col>2</xdr:col>
      <xdr:colOff>1609725</xdr:colOff>
      <xdr:row>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927BF2-D37B-47C6-B56D-19662F30AF83}"/>
            </a:ext>
            <a:ext uri="{147F2762-F138-4A5C-976F-8EAC2B608ADB}">
              <a16:predDERef xmlns:a16="http://schemas.microsoft.com/office/drawing/2014/main" pred="{B5592D90-B8F2-F435-4092-168CF185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2781300" y="428625"/>
          <a:ext cx="1114425" cy="1152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487680</xdr:colOff>
      <xdr:row>2</xdr:row>
      <xdr:rowOff>111761</xdr:rowOff>
    </xdr:from>
    <xdr:to>
      <xdr:col>16</xdr:col>
      <xdr:colOff>985520</xdr:colOff>
      <xdr:row>7</xdr:row>
      <xdr:rowOff>134083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AA0EA3-1169-664B-9E46-5B425CED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5120" y="518161"/>
          <a:ext cx="2052320" cy="1129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878205</xdr:colOff>
      <xdr:row>2</xdr:row>
      <xdr:rowOff>113665</xdr:rowOff>
    </xdr:from>
    <xdr:to>
      <xdr:col>17</xdr:col>
      <xdr:colOff>1322705</xdr:colOff>
      <xdr:row>7</xdr:row>
      <xdr:rowOff>56645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C345F2C-881E-4057-9013-78CB67AB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94780" y="494665"/>
          <a:ext cx="1797050" cy="102883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2</xdr:row>
      <xdr:rowOff>47625</xdr:rowOff>
    </xdr:from>
    <xdr:to>
      <xdr:col>3</xdr:col>
      <xdr:colOff>1609725</xdr:colOff>
      <xdr:row>7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04C42C-61AC-4D0C-A38C-313668AD81E2}"/>
            </a:ext>
            <a:ext uri="{147F2762-F138-4A5C-976F-8EAC2B608ADB}">
              <a16:predDERef xmlns:a16="http://schemas.microsoft.com/office/drawing/2014/main" pred="{7C345F2C-881E-4057-9013-78CB67AB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2781300" y="428625"/>
          <a:ext cx="1114425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878205</xdr:colOff>
      <xdr:row>2</xdr:row>
      <xdr:rowOff>113665</xdr:rowOff>
    </xdr:from>
    <xdr:to>
      <xdr:col>17</xdr:col>
      <xdr:colOff>1322705</xdr:colOff>
      <xdr:row>7</xdr:row>
      <xdr:rowOff>56645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2F60F37-4074-42A2-B3F4-12197626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85180" y="513715"/>
          <a:ext cx="1797050" cy="102883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2</xdr:row>
      <xdr:rowOff>47625</xdr:rowOff>
    </xdr:from>
    <xdr:to>
      <xdr:col>3</xdr:col>
      <xdr:colOff>1609725</xdr:colOff>
      <xdr:row>7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5D4645-3D3A-48C2-AF7F-D8BE72993F40}"/>
            </a:ext>
            <a:ext uri="{147F2762-F138-4A5C-976F-8EAC2B608ADB}">
              <a16:predDERef xmlns:a16="http://schemas.microsoft.com/office/drawing/2014/main" pred="{D2F60F37-4074-42A2-B3F4-12197626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2781300" y="447675"/>
          <a:ext cx="11144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T125"/>
  <sheetViews>
    <sheetView tabSelected="1" topLeftCell="D1" zoomScale="125" zoomScaleNormal="90" workbookViewId="0">
      <selection activeCell="O107" sqref="O107:Q108"/>
    </sheetView>
  </sheetViews>
  <sheetFormatPr baseColWidth="10" defaultColWidth="11.44140625" defaultRowHeight="15.6"/>
  <cols>
    <col min="1" max="2" width="11.44140625" style="4"/>
    <col min="3" max="3" width="32" style="4" customWidth="1"/>
    <col min="4" max="4" width="57.77734375" style="4" bestFit="1" customWidth="1"/>
    <col min="5" max="5" width="20.77734375" style="4" bestFit="1" customWidth="1"/>
    <col min="6" max="6" width="17.77734375" style="4" customWidth="1"/>
    <col min="7" max="7" width="20" style="4" customWidth="1"/>
    <col min="8" max="8" width="18.109375" style="4" customWidth="1"/>
    <col min="9" max="12" width="11.44140625" style="4"/>
    <col min="13" max="13" width="21.6640625" style="4" customWidth="1"/>
    <col min="14" max="14" width="21.109375" style="4" customWidth="1"/>
    <col min="15" max="17" width="20.33203125" style="4" customWidth="1"/>
    <col min="18" max="16384" width="11.44140625" style="4"/>
  </cols>
  <sheetData>
    <row r="3" spans="3:20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3:20" ht="17.399999999999999">
      <c r="C4" s="5"/>
      <c r="D4" s="132" t="s">
        <v>0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3:20" ht="17.399999999999999">
      <c r="C5" s="5"/>
      <c r="D5" s="132" t="s">
        <v>1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</row>
    <row r="6" spans="3:20" ht="17.399999999999999">
      <c r="C6" s="5"/>
      <c r="D6" s="134" t="s">
        <v>201</v>
      </c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</row>
    <row r="7" spans="3:20">
      <c r="C7" s="5"/>
      <c r="Q7" s="6"/>
    </row>
    <row r="8" spans="3:20" ht="16.2" thickBot="1">
      <c r="C8" s="5"/>
      <c r="Q8" s="6"/>
    </row>
    <row r="9" spans="3:20" ht="36" customHeight="1" thickBot="1">
      <c r="C9" s="136" t="s">
        <v>2</v>
      </c>
      <c r="D9" s="137"/>
      <c r="E9" s="138" t="s">
        <v>95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9"/>
    </row>
    <row r="10" spans="3:20" ht="30" customHeight="1">
      <c r="C10" s="153" t="s">
        <v>3</v>
      </c>
      <c r="D10" s="110" t="s">
        <v>4</v>
      </c>
      <c r="E10" s="107" t="s">
        <v>5</v>
      </c>
      <c r="F10" s="110" t="s">
        <v>6</v>
      </c>
      <c r="G10" s="112" t="s">
        <v>7</v>
      </c>
      <c r="H10" s="113"/>
      <c r="I10" s="113"/>
      <c r="J10" s="113"/>
      <c r="K10" s="113"/>
      <c r="L10" s="113"/>
      <c r="M10" s="113"/>
      <c r="N10" s="114"/>
      <c r="O10" s="113" t="s">
        <v>8</v>
      </c>
      <c r="P10" s="113"/>
      <c r="Q10" s="149"/>
    </row>
    <row r="11" spans="3:20" ht="42" customHeight="1">
      <c r="C11" s="154"/>
      <c r="D11" s="111"/>
      <c r="E11" s="108"/>
      <c r="F11" s="111"/>
      <c r="G11" s="111" t="s">
        <v>9</v>
      </c>
      <c r="H11" s="111" t="s">
        <v>10</v>
      </c>
      <c r="I11" s="111" t="s">
        <v>11</v>
      </c>
      <c r="J11" s="111"/>
      <c r="K11" s="111"/>
      <c r="L11" s="111"/>
      <c r="M11" s="111" t="s">
        <v>12</v>
      </c>
      <c r="N11" s="152"/>
      <c r="O11" s="150"/>
      <c r="P11" s="150"/>
      <c r="Q11" s="151"/>
    </row>
    <row r="12" spans="3:20" ht="42" customHeight="1">
      <c r="C12" s="154"/>
      <c r="D12" s="111"/>
      <c r="E12" s="109"/>
      <c r="F12" s="111"/>
      <c r="G12" s="111"/>
      <c r="H12" s="111"/>
      <c r="I12" s="25" t="s">
        <v>13</v>
      </c>
      <c r="J12" s="25" t="s">
        <v>14</v>
      </c>
      <c r="K12" s="25" t="s">
        <v>15</v>
      </c>
      <c r="L12" s="25" t="s">
        <v>16</v>
      </c>
      <c r="M12" s="25" t="s">
        <v>17</v>
      </c>
      <c r="N12" s="25" t="s">
        <v>18</v>
      </c>
      <c r="O12" s="150"/>
      <c r="P12" s="150"/>
      <c r="Q12" s="151"/>
    </row>
    <row r="13" spans="3:20" ht="116.55" customHeight="1">
      <c r="C13" s="142" t="s">
        <v>96</v>
      </c>
      <c r="D13" s="128" t="s">
        <v>20</v>
      </c>
      <c r="E13" s="130" t="s">
        <v>21</v>
      </c>
      <c r="F13" s="130" t="s">
        <v>22</v>
      </c>
      <c r="G13" s="140">
        <v>0.84799999999999998</v>
      </c>
      <c r="H13" s="143" t="s">
        <v>43</v>
      </c>
      <c r="I13" s="26">
        <v>0.21199999999999999</v>
      </c>
      <c r="J13" s="26">
        <v>0.21199999999999999</v>
      </c>
      <c r="K13" s="26">
        <v>0.21199999999999999</v>
      </c>
      <c r="L13" s="55">
        <v>0.21199999999999999</v>
      </c>
      <c r="M13" s="145">
        <f>K13/K14</f>
        <v>1</v>
      </c>
      <c r="N13" s="147">
        <f>IFERROR(((I13+J13+K13+L13)/G13),"ND")</f>
        <v>1</v>
      </c>
      <c r="O13" s="122" t="s">
        <v>202</v>
      </c>
      <c r="P13" s="123"/>
      <c r="Q13" s="124"/>
      <c r="S13" s="7"/>
      <c r="T13" s="7"/>
    </row>
    <row r="14" spans="3:20" ht="116.55" customHeight="1">
      <c r="C14" s="142"/>
      <c r="D14" s="129"/>
      <c r="E14" s="131"/>
      <c r="F14" s="131"/>
      <c r="G14" s="141"/>
      <c r="H14" s="144"/>
      <c r="I14" s="19">
        <v>0.21199999999999999</v>
      </c>
      <c r="J14" s="19">
        <v>0.21199999999999999</v>
      </c>
      <c r="K14" s="19">
        <v>0.21199999999999999</v>
      </c>
      <c r="L14" s="20">
        <v>0.21199999999999999</v>
      </c>
      <c r="M14" s="146"/>
      <c r="N14" s="148"/>
      <c r="O14" s="125"/>
      <c r="P14" s="126"/>
      <c r="Q14" s="127"/>
    </row>
    <row r="15" spans="3:20" customFormat="1" ht="116.55" customHeight="1">
      <c r="C15" s="115" t="s">
        <v>51</v>
      </c>
      <c r="D15" s="116" t="s">
        <v>50</v>
      </c>
      <c r="E15" s="117" t="s">
        <v>41</v>
      </c>
      <c r="F15" s="117" t="s">
        <v>42</v>
      </c>
      <c r="G15" s="120">
        <f>SUM(I16:L16)</f>
        <v>50841</v>
      </c>
      <c r="H15" s="117" t="s">
        <v>43</v>
      </c>
      <c r="I15" s="56">
        <v>12724</v>
      </c>
      <c r="J15" s="56">
        <v>12724</v>
      </c>
      <c r="K15" s="56">
        <v>12709</v>
      </c>
      <c r="L15" s="39">
        <v>12688</v>
      </c>
      <c r="M15" s="67">
        <f>IFERROR((L15)/(L16),"ND")</f>
        <v>0.99960608209249191</v>
      </c>
      <c r="N15" s="68">
        <f>IFERROR(((I15+J15+K15+L15)/G15),"ND")</f>
        <v>1.0000786766586023</v>
      </c>
      <c r="O15" s="60" t="s">
        <v>155</v>
      </c>
      <c r="P15" s="61"/>
      <c r="Q15" s="62"/>
    </row>
    <row r="16" spans="3:20" customFormat="1" ht="116.55" customHeight="1">
      <c r="C16" s="76"/>
      <c r="D16" s="78"/>
      <c r="E16" s="118"/>
      <c r="F16" s="119" t="s">
        <v>42</v>
      </c>
      <c r="G16" s="121"/>
      <c r="H16" s="119"/>
      <c r="I16" s="56">
        <v>12728</v>
      </c>
      <c r="J16" s="57">
        <v>12727</v>
      </c>
      <c r="K16" s="56">
        <v>12693</v>
      </c>
      <c r="L16" s="58">
        <v>12693</v>
      </c>
      <c r="M16" s="67"/>
      <c r="N16" s="68"/>
      <c r="O16" s="60"/>
      <c r="P16" s="61"/>
      <c r="Q16" s="62"/>
      <c r="T16" s="27"/>
    </row>
    <row r="17" spans="3:17" customFormat="1" ht="116.55" customHeight="1">
      <c r="C17" s="75" t="s">
        <v>105</v>
      </c>
      <c r="D17" s="77" t="s">
        <v>97</v>
      </c>
      <c r="E17" s="87" t="s">
        <v>41</v>
      </c>
      <c r="F17" s="63" t="s">
        <v>42</v>
      </c>
      <c r="G17" s="87">
        <f t="shared" ref="G17" si="0">SUM(I18:L18)</f>
        <v>20</v>
      </c>
      <c r="H17" s="106" t="s">
        <v>43</v>
      </c>
      <c r="I17" s="29">
        <v>5</v>
      </c>
      <c r="J17" s="40">
        <v>5</v>
      </c>
      <c r="K17" s="41">
        <v>5</v>
      </c>
      <c r="L17" s="41">
        <v>5</v>
      </c>
      <c r="M17" s="67">
        <f t="shared" ref="M17" si="1">IFERROR((L17)/(L18),"ND")</f>
        <v>1</v>
      </c>
      <c r="N17" s="68">
        <f>IFERROR(((I17+J17+K17+L17)/G17),"ND")</f>
        <v>1</v>
      </c>
      <c r="O17" s="104" t="s">
        <v>156</v>
      </c>
      <c r="P17" s="60"/>
      <c r="Q17" s="105"/>
    </row>
    <row r="18" spans="3:17" customFormat="1" ht="116.55" customHeight="1">
      <c r="C18" s="76"/>
      <c r="D18" s="78"/>
      <c r="E18" s="88"/>
      <c r="F18" s="73" t="s">
        <v>42</v>
      </c>
      <c r="G18" s="88"/>
      <c r="H18" s="73"/>
      <c r="I18" s="29">
        <v>5</v>
      </c>
      <c r="J18" s="35">
        <v>5</v>
      </c>
      <c r="K18" s="29">
        <v>5</v>
      </c>
      <c r="L18" s="29">
        <v>5</v>
      </c>
      <c r="M18" s="67"/>
      <c r="N18" s="68"/>
      <c r="O18" s="104"/>
      <c r="P18" s="60"/>
      <c r="Q18" s="105"/>
    </row>
    <row r="19" spans="3:17" customFormat="1" ht="116.55" customHeight="1">
      <c r="C19" s="75" t="s">
        <v>103</v>
      </c>
      <c r="D19" s="77" t="s">
        <v>104</v>
      </c>
      <c r="E19" s="87" t="s">
        <v>41</v>
      </c>
      <c r="F19" s="63" t="s">
        <v>42</v>
      </c>
      <c r="G19" s="87">
        <f t="shared" ref="G19" si="2">SUM(I20:L20)</f>
        <v>4</v>
      </c>
      <c r="H19" s="106" t="s">
        <v>43</v>
      </c>
      <c r="I19" s="37">
        <v>1</v>
      </c>
      <c r="J19" s="30">
        <v>1</v>
      </c>
      <c r="K19" s="37">
        <v>1</v>
      </c>
      <c r="L19" s="37">
        <v>1</v>
      </c>
      <c r="M19" s="67">
        <f t="shared" ref="M19" si="3">IFERROR((L19)/(L20),"ND")</f>
        <v>1</v>
      </c>
      <c r="N19" s="68">
        <f>IFERROR(((I19+J19+K19+L19)/G19),"ND")</f>
        <v>1</v>
      </c>
      <c r="O19" s="60" t="s">
        <v>157</v>
      </c>
      <c r="P19" s="61"/>
      <c r="Q19" s="62"/>
    </row>
    <row r="20" spans="3:17" customFormat="1" ht="116.55" customHeight="1">
      <c r="C20" s="76"/>
      <c r="D20" s="78"/>
      <c r="E20" s="88"/>
      <c r="F20" s="73" t="s">
        <v>42</v>
      </c>
      <c r="G20" s="88"/>
      <c r="H20" s="99"/>
      <c r="I20" s="29">
        <v>1</v>
      </c>
      <c r="J20" s="35">
        <v>1</v>
      </c>
      <c r="K20" s="29">
        <v>1</v>
      </c>
      <c r="L20" s="29">
        <v>1</v>
      </c>
      <c r="M20" s="67"/>
      <c r="N20" s="68"/>
      <c r="O20" s="60"/>
      <c r="P20" s="61"/>
      <c r="Q20" s="62"/>
    </row>
    <row r="21" spans="3:17" customFormat="1" ht="116.55" customHeight="1">
      <c r="C21" s="75" t="s">
        <v>106</v>
      </c>
      <c r="D21" s="77" t="s">
        <v>52</v>
      </c>
      <c r="E21" s="87" t="s">
        <v>41</v>
      </c>
      <c r="F21" s="63" t="s">
        <v>42</v>
      </c>
      <c r="G21" s="87">
        <f t="shared" ref="G21" si="4">SUM(I22:L22)</f>
        <v>4</v>
      </c>
      <c r="H21" s="106" t="s">
        <v>43</v>
      </c>
      <c r="I21" s="37">
        <v>1</v>
      </c>
      <c r="J21" s="30">
        <v>1</v>
      </c>
      <c r="K21" s="37">
        <v>1</v>
      </c>
      <c r="L21" s="37">
        <v>1</v>
      </c>
      <c r="M21" s="67">
        <f t="shared" ref="M21" si="5">IFERROR((L21)/(L22),"ND")</f>
        <v>1</v>
      </c>
      <c r="N21" s="68">
        <f>IFERROR(((I21+J21+K21+L21)/G21),"ND")</f>
        <v>1</v>
      </c>
      <c r="O21" s="60" t="s">
        <v>158</v>
      </c>
      <c r="P21" s="61"/>
      <c r="Q21" s="62"/>
    </row>
    <row r="22" spans="3:17" customFormat="1" ht="116.55" customHeight="1">
      <c r="C22" s="76"/>
      <c r="D22" s="78"/>
      <c r="E22" s="88"/>
      <c r="F22" s="73" t="s">
        <v>42</v>
      </c>
      <c r="G22" s="88"/>
      <c r="H22" s="99"/>
      <c r="I22" s="29">
        <v>1</v>
      </c>
      <c r="J22" s="35">
        <v>1</v>
      </c>
      <c r="K22" s="29">
        <v>1</v>
      </c>
      <c r="L22" s="29">
        <v>1</v>
      </c>
      <c r="M22" s="67"/>
      <c r="N22" s="68"/>
      <c r="O22" s="60"/>
      <c r="P22" s="61"/>
      <c r="Q22" s="62"/>
    </row>
    <row r="23" spans="3:17" customFormat="1" ht="116.55" customHeight="1">
      <c r="C23" s="75" t="s">
        <v>107</v>
      </c>
      <c r="D23" s="77" t="s">
        <v>53</v>
      </c>
      <c r="E23" s="87" t="s">
        <v>41</v>
      </c>
      <c r="F23" s="63" t="s">
        <v>42</v>
      </c>
      <c r="G23" s="87">
        <f t="shared" ref="G23" si="6">SUM(I24:L24)</f>
        <v>4</v>
      </c>
      <c r="H23" s="65" t="s">
        <v>43</v>
      </c>
      <c r="I23" s="40">
        <v>1</v>
      </c>
      <c r="J23" s="30">
        <v>1</v>
      </c>
      <c r="K23" s="37">
        <v>1</v>
      </c>
      <c r="L23" s="37">
        <v>1</v>
      </c>
      <c r="M23" s="67">
        <f t="shared" ref="M23" si="7">IFERROR((L23)/(L24),"ND")</f>
        <v>1</v>
      </c>
      <c r="N23" s="68">
        <f>IFERROR(((I23+J23+K23+L23)/G23),"ND")</f>
        <v>1</v>
      </c>
      <c r="O23" s="104" t="s">
        <v>159</v>
      </c>
      <c r="P23" s="60"/>
      <c r="Q23" s="105"/>
    </row>
    <row r="24" spans="3:17" customFormat="1" ht="116.55" customHeight="1">
      <c r="C24" s="76"/>
      <c r="D24" s="78"/>
      <c r="E24" s="88"/>
      <c r="F24" s="73" t="s">
        <v>42</v>
      </c>
      <c r="G24" s="88"/>
      <c r="H24" s="74"/>
      <c r="I24" s="29">
        <v>1</v>
      </c>
      <c r="J24" s="30">
        <v>1</v>
      </c>
      <c r="K24" s="37">
        <v>1</v>
      </c>
      <c r="L24" s="37">
        <v>1</v>
      </c>
      <c r="M24" s="67"/>
      <c r="N24" s="68"/>
      <c r="O24" s="104"/>
      <c r="P24" s="60"/>
      <c r="Q24" s="105"/>
    </row>
    <row r="25" spans="3:17" customFormat="1" ht="116.55" customHeight="1">
      <c r="C25" s="75" t="s">
        <v>108</v>
      </c>
      <c r="D25" s="77" t="s">
        <v>54</v>
      </c>
      <c r="E25" s="87" t="s">
        <v>41</v>
      </c>
      <c r="F25" s="63" t="s">
        <v>42</v>
      </c>
      <c r="G25" s="87">
        <f t="shared" ref="G25" si="8">SUM(I26:L26)</f>
        <v>4</v>
      </c>
      <c r="H25" s="65" t="s">
        <v>43</v>
      </c>
      <c r="I25" s="40">
        <v>1</v>
      </c>
      <c r="J25" s="35">
        <v>1</v>
      </c>
      <c r="K25" s="29">
        <v>1</v>
      </c>
      <c r="L25" s="29">
        <v>1</v>
      </c>
      <c r="M25" s="67">
        <f t="shared" ref="M25" si="9">IFERROR((L25)/(L26),"ND")</f>
        <v>1</v>
      </c>
      <c r="N25" s="68">
        <f>IFERROR(((I25+J25+K25+L25)/G25),"ND")</f>
        <v>1</v>
      </c>
      <c r="O25" s="104" t="s">
        <v>160</v>
      </c>
      <c r="P25" s="60"/>
      <c r="Q25" s="105"/>
    </row>
    <row r="26" spans="3:17" customFormat="1" ht="116.55" customHeight="1">
      <c r="C26" s="76"/>
      <c r="D26" s="78"/>
      <c r="E26" s="88"/>
      <c r="F26" s="73" t="s">
        <v>42</v>
      </c>
      <c r="G26" s="88"/>
      <c r="H26" s="74"/>
      <c r="I26" s="29">
        <v>1</v>
      </c>
      <c r="J26" s="30">
        <v>1</v>
      </c>
      <c r="K26" s="37">
        <v>1</v>
      </c>
      <c r="L26" s="37">
        <v>1</v>
      </c>
      <c r="M26" s="67"/>
      <c r="N26" s="68"/>
      <c r="O26" s="104"/>
      <c r="P26" s="60"/>
      <c r="Q26" s="105"/>
    </row>
    <row r="27" spans="3:17" customFormat="1" ht="116.55" customHeight="1">
      <c r="C27" s="75" t="s">
        <v>109</v>
      </c>
      <c r="D27" s="77" t="s">
        <v>55</v>
      </c>
      <c r="E27" s="87" t="s">
        <v>41</v>
      </c>
      <c r="F27" s="63" t="s">
        <v>42</v>
      </c>
      <c r="G27" s="87">
        <f t="shared" ref="G27" si="10">SUM(I28:L28)</f>
        <v>4</v>
      </c>
      <c r="H27" s="65" t="s">
        <v>43</v>
      </c>
      <c r="I27" s="40">
        <v>1</v>
      </c>
      <c r="J27" s="35">
        <v>1</v>
      </c>
      <c r="K27" s="29">
        <v>1</v>
      </c>
      <c r="L27" s="29">
        <v>1</v>
      </c>
      <c r="M27" s="67">
        <f t="shared" ref="M27" si="11">IFERROR((L27)/(L28),"ND")</f>
        <v>1</v>
      </c>
      <c r="N27" s="68">
        <f>IFERROR(((I27+J27+K27+L27)/G27),"ND")</f>
        <v>1</v>
      </c>
      <c r="O27" s="104" t="s">
        <v>161</v>
      </c>
      <c r="P27" s="60"/>
      <c r="Q27" s="105"/>
    </row>
    <row r="28" spans="3:17" customFormat="1" ht="116.55" customHeight="1">
      <c r="C28" s="76"/>
      <c r="D28" s="78"/>
      <c r="E28" s="88"/>
      <c r="F28" s="73" t="s">
        <v>42</v>
      </c>
      <c r="G28" s="88"/>
      <c r="H28" s="74"/>
      <c r="I28" s="29">
        <v>1</v>
      </c>
      <c r="J28" s="30">
        <v>1</v>
      </c>
      <c r="K28" s="37">
        <v>1</v>
      </c>
      <c r="L28" s="37">
        <v>1</v>
      </c>
      <c r="M28" s="67"/>
      <c r="N28" s="68"/>
      <c r="O28" s="104"/>
      <c r="P28" s="60"/>
      <c r="Q28" s="105"/>
    </row>
    <row r="29" spans="3:17" customFormat="1" ht="116.55" customHeight="1">
      <c r="C29" s="75" t="s">
        <v>110</v>
      </c>
      <c r="D29" s="77" t="s">
        <v>98</v>
      </c>
      <c r="E29" s="87" t="s">
        <v>41</v>
      </c>
      <c r="F29" s="63" t="s">
        <v>42</v>
      </c>
      <c r="G29" s="87">
        <f t="shared" ref="G29" si="12">SUM(I30:L30)</f>
        <v>858</v>
      </c>
      <c r="H29" s="65" t="s">
        <v>43</v>
      </c>
      <c r="I29" s="29">
        <v>231</v>
      </c>
      <c r="J29" s="35">
        <v>231</v>
      </c>
      <c r="K29" s="29">
        <v>198</v>
      </c>
      <c r="L29" s="39">
        <v>198</v>
      </c>
      <c r="M29" s="67">
        <f>IFERROR((L29)/(L30),"ND")</f>
        <v>1</v>
      </c>
      <c r="N29" s="68">
        <f>IFERROR(((I29+J29+K29+L29)/G29),"ND")</f>
        <v>1</v>
      </c>
      <c r="O29" s="104" t="s">
        <v>162</v>
      </c>
      <c r="P29" s="60"/>
      <c r="Q29" s="105"/>
    </row>
    <row r="30" spans="3:17" customFormat="1" ht="116.55" customHeight="1">
      <c r="C30" s="76"/>
      <c r="D30" s="78"/>
      <c r="E30" s="88"/>
      <c r="F30" s="73" t="s">
        <v>42</v>
      </c>
      <c r="G30" s="88"/>
      <c r="H30" s="74"/>
      <c r="I30" s="32">
        <v>231</v>
      </c>
      <c r="J30" s="52">
        <v>231</v>
      </c>
      <c r="K30" s="32">
        <v>198</v>
      </c>
      <c r="L30" s="33">
        <v>198</v>
      </c>
      <c r="M30" s="67"/>
      <c r="N30" s="68"/>
      <c r="O30" s="104"/>
      <c r="P30" s="60"/>
      <c r="Q30" s="105"/>
    </row>
    <row r="31" spans="3:17" customFormat="1" ht="116.55" customHeight="1">
      <c r="C31" s="75" t="s">
        <v>111</v>
      </c>
      <c r="D31" s="77" t="s">
        <v>56</v>
      </c>
      <c r="E31" s="87" t="s">
        <v>41</v>
      </c>
      <c r="F31" s="63" t="s">
        <v>42</v>
      </c>
      <c r="G31" s="87">
        <f t="shared" ref="G31" si="13">SUM(I32:L32)</f>
        <v>24</v>
      </c>
      <c r="H31" s="65" t="s">
        <v>43</v>
      </c>
      <c r="I31" s="29">
        <v>6</v>
      </c>
      <c r="J31" s="35">
        <v>6</v>
      </c>
      <c r="K31" s="29">
        <v>6</v>
      </c>
      <c r="L31" s="39">
        <v>6</v>
      </c>
      <c r="M31" s="67">
        <f t="shared" ref="M31" si="14">IFERROR((L31)/(L32),"ND")</f>
        <v>1</v>
      </c>
      <c r="N31" s="68">
        <f>IFERROR(((I31+J31+K31+L31)/G31),"ND")</f>
        <v>1</v>
      </c>
      <c r="O31" s="104" t="s">
        <v>163</v>
      </c>
      <c r="P31" s="60"/>
      <c r="Q31" s="105"/>
    </row>
    <row r="32" spans="3:17" customFormat="1" ht="116.55" customHeight="1">
      <c r="C32" s="76"/>
      <c r="D32" s="78"/>
      <c r="E32" s="88"/>
      <c r="F32" s="73" t="s">
        <v>42</v>
      </c>
      <c r="G32" s="88"/>
      <c r="H32" s="74"/>
      <c r="I32" s="32">
        <v>6</v>
      </c>
      <c r="J32" s="52">
        <v>6</v>
      </c>
      <c r="K32" s="32">
        <v>6</v>
      </c>
      <c r="L32" s="33">
        <v>6</v>
      </c>
      <c r="M32" s="67"/>
      <c r="N32" s="68"/>
      <c r="O32" s="104"/>
      <c r="P32" s="60"/>
      <c r="Q32" s="105"/>
    </row>
    <row r="33" spans="3:17" customFormat="1" ht="116.55" customHeight="1">
      <c r="C33" s="81" t="s">
        <v>112</v>
      </c>
      <c r="D33" s="77" t="s">
        <v>57</v>
      </c>
      <c r="E33" s="94" t="s">
        <v>41</v>
      </c>
      <c r="F33" s="65" t="s">
        <v>42</v>
      </c>
      <c r="G33" s="87">
        <f t="shared" ref="G33" si="15">SUM(I34:L34)</f>
        <v>672</v>
      </c>
      <c r="H33" s="65" t="s">
        <v>43</v>
      </c>
      <c r="I33" s="29">
        <v>168</v>
      </c>
      <c r="J33" s="35">
        <v>168</v>
      </c>
      <c r="K33" s="29">
        <v>168</v>
      </c>
      <c r="L33" s="39">
        <v>168</v>
      </c>
      <c r="M33" s="67">
        <f t="shared" ref="M33" si="16">IFERROR((L33)/(L34),"ND")</f>
        <v>1</v>
      </c>
      <c r="N33" s="68">
        <f>IFERROR(((I33+J33+K33+L33)/G33),"ND")</f>
        <v>1</v>
      </c>
      <c r="O33" s="104" t="s">
        <v>164</v>
      </c>
      <c r="P33" s="60"/>
      <c r="Q33" s="105"/>
    </row>
    <row r="34" spans="3:17" customFormat="1" ht="116.55" customHeight="1">
      <c r="C34" s="76"/>
      <c r="D34" s="78"/>
      <c r="E34" s="95"/>
      <c r="F34" s="74" t="s">
        <v>42</v>
      </c>
      <c r="G34" s="88"/>
      <c r="H34" s="74"/>
      <c r="I34" s="32">
        <v>168</v>
      </c>
      <c r="J34" s="52">
        <v>168</v>
      </c>
      <c r="K34" s="28">
        <v>168</v>
      </c>
      <c r="L34" s="33">
        <v>168</v>
      </c>
      <c r="M34" s="67"/>
      <c r="N34" s="68"/>
      <c r="O34" s="104"/>
      <c r="P34" s="60"/>
      <c r="Q34" s="105"/>
    </row>
    <row r="35" spans="3:17" customFormat="1" ht="116.55" customHeight="1">
      <c r="C35" s="81" t="s">
        <v>113</v>
      </c>
      <c r="D35" s="77" t="s">
        <v>58</v>
      </c>
      <c r="E35" s="87" t="s">
        <v>41</v>
      </c>
      <c r="F35" s="63" t="s">
        <v>42</v>
      </c>
      <c r="G35" s="87">
        <f t="shared" ref="G35" si="17">SUM(I36:L36)</f>
        <v>74</v>
      </c>
      <c r="H35" s="65" t="s">
        <v>43</v>
      </c>
      <c r="I35" s="29">
        <v>35</v>
      </c>
      <c r="J35" s="35">
        <v>35</v>
      </c>
      <c r="K35" s="29">
        <v>2</v>
      </c>
      <c r="L35" s="39">
        <v>2</v>
      </c>
      <c r="M35" s="67">
        <f t="shared" ref="M35" si="18">IFERROR((L35)/(L36),"ND")</f>
        <v>1</v>
      </c>
      <c r="N35" s="68">
        <f>IFERROR(((I35+J35+K35+L35)/G35),"ND")</f>
        <v>1</v>
      </c>
      <c r="O35" s="104" t="s">
        <v>165</v>
      </c>
      <c r="P35" s="60"/>
      <c r="Q35" s="105"/>
    </row>
    <row r="36" spans="3:17" customFormat="1" ht="116.55" customHeight="1">
      <c r="C36" s="76"/>
      <c r="D36" s="78"/>
      <c r="E36" s="88"/>
      <c r="F36" s="73" t="s">
        <v>42</v>
      </c>
      <c r="G36" s="88"/>
      <c r="H36" s="74"/>
      <c r="I36" s="52">
        <v>35</v>
      </c>
      <c r="J36" s="28">
        <v>35</v>
      </c>
      <c r="K36" s="28">
        <v>2</v>
      </c>
      <c r="L36" s="33">
        <v>2</v>
      </c>
      <c r="M36" s="67"/>
      <c r="N36" s="68"/>
      <c r="O36" s="104"/>
      <c r="P36" s="60"/>
      <c r="Q36" s="105"/>
    </row>
    <row r="37" spans="3:17" customFormat="1" ht="116.55" customHeight="1">
      <c r="C37" s="81" t="s">
        <v>114</v>
      </c>
      <c r="D37" s="77" t="s">
        <v>59</v>
      </c>
      <c r="E37" s="87" t="s">
        <v>41</v>
      </c>
      <c r="F37" s="63" t="s">
        <v>42</v>
      </c>
      <c r="G37" s="87">
        <f t="shared" ref="G37" si="19">SUM(I38:L38)</f>
        <v>16</v>
      </c>
      <c r="H37" s="65" t="s">
        <v>43</v>
      </c>
      <c r="I37" s="35">
        <v>4</v>
      </c>
      <c r="J37" s="29">
        <v>4</v>
      </c>
      <c r="K37" s="29">
        <v>4</v>
      </c>
      <c r="L37" s="39">
        <v>4</v>
      </c>
      <c r="M37" s="67">
        <f t="shared" ref="M37" si="20">IFERROR((L37)/(L38),"ND")</f>
        <v>1</v>
      </c>
      <c r="N37" s="68">
        <f>IFERROR(((I37+J37+K37+L37)/G37),"ND")</f>
        <v>1</v>
      </c>
      <c r="O37" s="60" t="s">
        <v>166</v>
      </c>
      <c r="P37" s="61"/>
      <c r="Q37" s="62"/>
    </row>
    <row r="38" spans="3:17" customFormat="1" ht="116.55" customHeight="1">
      <c r="C38" s="76"/>
      <c r="D38" s="78"/>
      <c r="E38" s="88"/>
      <c r="F38" s="73" t="s">
        <v>42</v>
      </c>
      <c r="G38" s="88"/>
      <c r="H38" s="74"/>
      <c r="I38" s="52">
        <v>4</v>
      </c>
      <c r="J38" s="32">
        <v>4</v>
      </c>
      <c r="K38" s="32">
        <v>4</v>
      </c>
      <c r="L38" s="33">
        <v>4</v>
      </c>
      <c r="M38" s="67"/>
      <c r="N38" s="68"/>
      <c r="O38" s="60"/>
      <c r="P38" s="61"/>
      <c r="Q38" s="62"/>
    </row>
    <row r="39" spans="3:17" customFormat="1" ht="116.55" customHeight="1">
      <c r="C39" s="81" t="s">
        <v>115</v>
      </c>
      <c r="D39" s="77" t="s">
        <v>60</v>
      </c>
      <c r="E39" s="63" t="s">
        <v>41</v>
      </c>
      <c r="F39" s="87" t="s">
        <v>42</v>
      </c>
      <c r="G39" s="63">
        <f t="shared" ref="G39" si="21">SUM(I40:L40)</f>
        <v>48</v>
      </c>
      <c r="H39" s="65" t="s">
        <v>43</v>
      </c>
      <c r="I39" s="35">
        <v>12</v>
      </c>
      <c r="J39" s="29">
        <v>12</v>
      </c>
      <c r="K39" s="29">
        <v>12</v>
      </c>
      <c r="L39" s="39">
        <v>12</v>
      </c>
      <c r="M39" s="67">
        <f t="shared" ref="M39" si="22">IFERROR((L39)/(L40),"ND")</f>
        <v>1</v>
      </c>
      <c r="N39" s="68">
        <f>IFERROR(((I39+J39+K39+L39)/G39),"ND")</f>
        <v>1</v>
      </c>
      <c r="O39" s="60" t="s">
        <v>167</v>
      </c>
      <c r="P39" s="61"/>
      <c r="Q39" s="62"/>
    </row>
    <row r="40" spans="3:17" customFormat="1" ht="116.55" customHeight="1">
      <c r="C40" s="76"/>
      <c r="D40" s="78"/>
      <c r="E40" s="73"/>
      <c r="F40" s="88" t="s">
        <v>42</v>
      </c>
      <c r="G40" s="73"/>
      <c r="H40" s="74"/>
      <c r="I40" s="52">
        <v>12</v>
      </c>
      <c r="J40" s="32">
        <v>12</v>
      </c>
      <c r="K40" s="32">
        <v>12</v>
      </c>
      <c r="L40" s="33">
        <v>12</v>
      </c>
      <c r="M40" s="67"/>
      <c r="N40" s="68"/>
      <c r="O40" s="60"/>
      <c r="P40" s="61"/>
      <c r="Q40" s="62"/>
    </row>
    <row r="41" spans="3:17" customFormat="1" ht="116.55" customHeight="1">
      <c r="C41" s="81" t="s">
        <v>116</v>
      </c>
      <c r="D41" s="77" t="s">
        <v>61</v>
      </c>
      <c r="E41" s="63" t="s">
        <v>41</v>
      </c>
      <c r="F41" s="87" t="s">
        <v>42</v>
      </c>
      <c r="G41" s="63">
        <f t="shared" ref="G41" si="23">SUM(I42:L42)</f>
        <v>12</v>
      </c>
      <c r="H41" s="65" t="s">
        <v>43</v>
      </c>
      <c r="I41" s="35">
        <v>3</v>
      </c>
      <c r="J41" s="29">
        <v>3</v>
      </c>
      <c r="K41" s="29">
        <v>3</v>
      </c>
      <c r="L41" s="39">
        <v>3</v>
      </c>
      <c r="M41" s="67">
        <f t="shared" ref="M41" si="24">IFERROR((L41)/(L42),"ND")</f>
        <v>1</v>
      </c>
      <c r="N41" s="68">
        <f>IFERROR(((I41+J41+K41+L41)/G41),"ND")</f>
        <v>1</v>
      </c>
      <c r="O41" s="60" t="s">
        <v>168</v>
      </c>
      <c r="P41" s="61"/>
      <c r="Q41" s="62"/>
    </row>
    <row r="42" spans="3:17" customFormat="1" ht="116.55" customHeight="1">
      <c r="C42" s="76"/>
      <c r="D42" s="78"/>
      <c r="E42" s="73"/>
      <c r="F42" s="88" t="s">
        <v>42</v>
      </c>
      <c r="G42" s="73"/>
      <c r="H42" s="74"/>
      <c r="I42" s="52">
        <v>3</v>
      </c>
      <c r="J42" s="32">
        <v>3</v>
      </c>
      <c r="K42" s="32">
        <v>3</v>
      </c>
      <c r="L42" s="33">
        <v>3</v>
      </c>
      <c r="M42" s="67"/>
      <c r="N42" s="68"/>
      <c r="O42" s="60"/>
      <c r="P42" s="61"/>
      <c r="Q42" s="62"/>
    </row>
    <row r="43" spans="3:17" customFormat="1" ht="116.55" customHeight="1">
      <c r="C43" s="81" t="s">
        <v>117</v>
      </c>
      <c r="D43" s="77" t="s">
        <v>62</v>
      </c>
      <c r="E43" s="63" t="s">
        <v>41</v>
      </c>
      <c r="F43" s="87" t="s">
        <v>42</v>
      </c>
      <c r="G43" s="63">
        <f t="shared" ref="G43" si="25">SUM(I44:L44)</f>
        <v>12</v>
      </c>
      <c r="H43" s="65" t="s">
        <v>43</v>
      </c>
      <c r="I43" s="29">
        <v>3</v>
      </c>
      <c r="J43" s="29">
        <v>3</v>
      </c>
      <c r="K43" s="29">
        <v>3</v>
      </c>
      <c r="L43" s="39">
        <v>3</v>
      </c>
      <c r="M43" s="67">
        <f t="shared" ref="M43" si="26">IFERROR((L43)/(L44),"ND")</f>
        <v>1</v>
      </c>
      <c r="N43" s="68">
        <f>IFERROR(((I43+J43+K43+L43)/G43),"ND")</f>
        <v>1</v>
      </c>
      <c r="O43" s="60" t="s">
        <v>169</v>
      </c>
      <c r="P43" s="61"/>
      <c r="Q43" s="62"/>
    </row>
    <row r="44" spans="3:17" customFormat="1" ht="116.55" customHeight="1">
      <c r="C44" s="76"/>
      <c r="D44" s="78"/>
      <c r="E44" s="73"/>
      <c r="F44" s="88" t="s">
        <v>42</v>
      </c>
      <c r="G44" s="73"/>
      <c r="H44" s="74"/>
      <c r="I44" s="29">
        <v>3</v>
      </c>
      <c r="J44" s="29">
        <v>3</v>
      </c>
      <c r="K44" s="29">
        <v>3</v>
      </c>
      <c r="L44" s="39">
        <v>3</v>
      </c>
      <c r="M44" s="67"/>
      <c r="N44" s="68"/>
      <c r="O44" s="60"/>
      <c r="P44" s="61"/>
      <c r="Q44" s="62"/>
    </row>
    <row r="45" spans="3:17" customFormat="1" ht="116.55" customHeight="1">
      <c r="C45" s="75" t="s">
        <v>118</v>
      </c>
      <c r="D45" s="77" t="s">
        <v>99</v>
      </c>
      <c r="E45" s="87" t="s">
        <v>41</v>
      </c>
      <c r="F45" s="63" t="s">
        <v>42</v>
      </c>
      <c r="G45" s="87">
        <f t="shared" ref="G45" si="27">SUM(I46:L46)</f>
        <v>20856</v>
      </c>
      <c r="H45" s="65" t="s">
        <v>43</v>
      </c>
      <c r="I45" s="29">
        <v>5214</v>
      </c>
      <c r="J45" s="29">
        <v>5214</v>
      </c>
      <c r="K45" s="29">
        <v>5337</v>
      </c>
      <c r="L45" s="39">
        <v>5139</v>
      </c>
      <c r="M45" s="67">
        <f t="shared" ref="M45" si="28">IFERROR((L45)/(L46),"ND")</f>
        <v>0.98561565017261221</v>
      </c>
      <c r="N45" s="68">
        <f>IFERROR(((I45+J45+K45+L45)/G45),"ND")</f>
        <v>1.0023014959723819</v>
      </c>
      <c r="O45" s="60" t="s">
        <v>170</v>
      </c>
      <c r="P45" s="61"/>
      <c r="Q45" s="62"/>
    </row>
    <row r="46" spans="3:17" customFormat="1" ht="116.55" customHeight="1">
      <c r="C46" s="76"/>
      <c r="D46" s="78"/>
      <c r="E46" s="88"/>
      <c r="F46" s="73" t="s">
        <v>42</v>
      </c>
      <c r="G46" s="88"/>
      <c r="H46" s="74"/>
      <c r="I46" s="29">
        <v>5214</v>
      </c>
      <c r="J46" s="29">
        <v>5214</v>
      </c>
      <c r="K46" s="29">
        <v>5214</v>
      </c>
      <c r="L46" s="39">
        <v>5214</v>
      </c>
      <c r="M46" s="67"/>
      <c r="N46" s="68"/>
      <c r="O46" s="60"/>
      <c r="P46" s="61"/>
      <c r="Q46" s="62"/>
    </row>
    <row r="47" spans="3:17" customFormat="1" ht="116.55" customHeight="1">
      <c r="C47" s="75" t="s">
        <v>119</v>
      </c>
      <c r="D47" s="77" t="s">
        <v>63</v>
      </c>
      <c r="E47" s="87" t="s">
        <v>41</v>
      </c>
      <c r="F47" s="63" t="s">
        <v>42</v>
      </c>
      <c r="G47" s="87">
        <f t="shared" ref="G47" si="29">SUM(I48:L48)</f>
        <v>8000</v>
      </c>
      <c r="H47" s="65" t="s">
        <v>43</v>
      </c>
      <c r="I47" s="35">
        <v>2000</v>
      </c>
      <c r="J47" s="29">
        <v>2000</v>
      </c>
      <c r="K47" s="29">
        <v>1987</v>
      </c>
      <c r="L47" s="39">
        <v>2098</v>
      </c>
      <c r="M47" s="67">
        <f t="shared" ref="M47" si="30">IFERROR((L47)/(L48),"ND")</f>
        <v>1.0489999999999999</v>
      </c>
      <c r="N47" s="68">
        <f>IFERROR(((I47+J47+K47+L47)/G47),"ND")</f>
        <v>1.0106250000000001</v>
      </c>
      <c r="O47" s="60" t="s">
        <v>171</v>
      </c>
      <c r="P47" s="61"/>
      <c r="Q47" s="62"/>
    </row>
    <row r="48" spans="3:17" customFormat="1" ht="116.55" customHeight="1">
      <c r="C48" s="76"/>
      <c r="D48" s="78"/>
      <c r="E48" s="88"/>
      <c r="F48" s="73" t="s">
        <v>42</v>
      </c>
      <c r="G48" s="88"/>
      <c r="H48" s="74"/>
      <c r="I48" s="42">
        <v>2000</v>
      </c>
      <c r="J48" s="52">
        <v>2000</v>
      </c>
      <c r="K48" s="32">
        <v>2000</v>
      </c>
      <c r="L48" s="33">
        <v>2000</v>
      </c>
      <c r="M48" s="67"/>
      <c r="N48" s="68"/>
      <c r="O48" s="60"/>
      <c r="P48" s="61"/>
      <c r="Q48" s="62"/>
    </row>
    <row r="49" spans="3:17" customFormat="1" ht="116.55" customHeight="1">
      <c r="C49" s="75" t="s">
        <v>120</v>
      </c>
      <c r="D49" s="77" t="s">
        <v>64</v>
      </c>
      <c r="E49" s="87" t="s">
        <v>41</v>
      </c>
      <c r="F49" s="63" t="s">
        <v>42</v>
      </c>
      <c r="G49" s="63">
        <f t="shared" ref="G49" si="31">SUM(I50:L50)</f>
        <v>600</v>
      </c>
      <c r="H49" s="65" t="s">
        <v>43</v>
      </c>
      <c r="I49" s="40">
        <v>150</v>
      </c>
      <c r="J49" s="35">
        <v>150</v>
      </c>
      <c r="K49" s="29">
        <v>156</v>
      </c>
      <c r="L49" s="39">
        <v>132</v>
      </c>
      <c r="M49" s="67">
        <f t="shared" ref="M49" si="32">IFERROR((L49)/(L50),"ND")</f>
        <v>0.88</v>
      </c>
      <c r="N49" s="68">
        <f>IFERROR(((I49+J49+K49+L49)/G49),"ND")</f>
        <v>0.98</v>
      </c>
      <c r="O49" s="60" t="s">
        <v>172</v>
      </c>
      <c r="P49" s="61"/>
      <c r="Q49" s="62"/>
    </row>
    <row r="50" spans="3:17" customFormat="1" ht="116.55" customHeight="1">
      <c r="C50" s="76"/>
      <c r="D50" s="78"/>
      <c r="E50" s="101"/>
      <c r="F50" s="73" t="s">
        <v>42</v>
      </c>
      <c r="G50" s="93"/>
      <c r="H50" s="74"/>
      <c r="I50" s="42">
        <v>150</v>
      </c>
      <c r="J50" s="52">
        <v>150</v>
      </c>
      <c r="K50" s="32">
        <v>150</v>
      </c>
      <c r="L50" s="33">
        <v>150</v>
      </c>
      <c r="M50" s="67"/>
      <c r="N50" s="68"/>
      <c r="O50" s="60"/>
      <c r="P50" s="61"/>
      <c r="Q50" s="62"/>
    </row>
    <row r="51" spans="3:17" customFormat="1" ht="116.55" customHeight="1">
      <c r="C51" s="75" t="s">
        <v>121</v>
      </c>
      <c r="D51" s="77" t="s">
        <v>65</v>
      </c>
      <c r="E51" s="63" t="s">
        <v>41</v>
      </c>
      <c r="F51" s="101" t="s">
        <v>42</v>
      </c>
      <c r="G51" s="63">
        <f t="shared" ref="G51" si="33">SUM(I52:L52)</f>
        <v>10400</v>
      </c>
      <c r="H51" s="91" t="s">
        <v>43</v>
      </c>
      <c r="I51" s="29">
        <v>2600</v>
      </c>
      <c r="J51" s="35">
        <v>2600</v>
      </c>
      <c r="K51" s="29">
        <v>2750</v>
      </c>
      <c r="L51" s="39">
        <v>2460</v>
      </c>
      <c r="M51" s="67">
        <f t="shared" ref="M51" si="34">IFERROR((L51)/(L52),"ND")</f>
        <v>0.94615384615384612</v>
      </c>
      <c r="N51" s="68">
        <f>IFERROR(((I51+J51+K51+L51)/G51),"ND")</f>
        <v>1.0009615384615385</v>
      </c>
      <c r="O51" s="60" t="s">
        <v>173</v>
      </c>
      <c r="P51" s="61"/>
      <c r="Q51" s="62"/>
    </row>
    <row r="52" spans="3:17" customFormat="1" ht="116.55" customHeight="1">
      <c r="C52" s="76"/>
      <c r="D52" s="78"/>
      <c r="E52" s="73"/>
      <c r="F52" s="88" t="s">
        <v>42</v>
      </c>
      <c r="G52" s="73"/>
      <c r="H52" s="95"/>
      <c r="I52" s="29">
        <v>2600</v>
      </c>
      <c r="J52" s="35">
        <v>2600</v>
      </c>
      <c r="K52" s="29">
        <v>2600</v>
      </c>
      <c r="L52" s="39">
        <v>2600</v>
      </c>
      <c r="M52" s="67"/>
      <c r="N52" s="68"/>
      <c r="O52" s="60"/>
      <c r="P52" s="61"/>
      <c r="Q52" s="62"/>
    </row>
    <row r="53" spans="3:17" customFormat="1" ht="116.55" customHeight="1">
      <c r="C53" s="75" t="s">
        <v>122</v>
      </c>
      <c r="D53" s="77" t="s">
        <v>66</v>
      </c>
      <c r="E53" s="63" t="s">
        <v>41</v>
      </c>
      <c r="F53" s="87" t="s">
        <v>42</v>
      </c>
      <c r="G53" s="63">
        <f t="shared" ref="G53" si="35">SUM(I54:L54)</f>
        <v>1600</v>
      </c>
      <c r="H53" s="94" t="s">
        <v>43</v>
      </c>
      <c r="I53" s="37">
        <v>400</v>
      </c>
      <c r="J53" s="30">
        <v>400</v>
      </c>
      <c r="K53" s="29">
        <v>380</v>
      </c>
      <c r="L53" s="31">
        <v>385</v>
      </c>
      <c r="M53" s="67">
        <f t="shared" ref="M53" si="36">IFERROR((L53)/(L54),"ND")</f>
        <v>0.96250000000000002</v>
      </c>
      <c r="N53" s="68">
        <f>IFERROR(((I53+J53+K53+L53)/G53),"ND")</f>
        <v>0.97812500000000002</v>
      </c>
      <c r="O53" s="60" t="s">
        <v>174</v>
      </c>
      <c r="P53" s="61"/>
      <c r="Q53" s="62"/>
    </row>
    <row r="54" spans="3:17" customFormat="1" ht="116.55" customHeight="1">
      <c r="C54" s="76"/>
      <c r="D54" s="78"/>
      <c r="E54" s="73"/>
      <c r="F54" s="88" t="s">
        <v>42</v>
      </c>
      <c r="G54" s="73"/>
      <c r="H54" s="95"/>
      <c r="I54" s="28">
        <v>400</v>
      </c>
      <c r="J54" s="52">
        <v>400</v>
      </c>
      <c r="K54" s="32">
        <v>400</v>
      </c>
      <c r="L54" s="33">
        <v>400</v>
      </c>
      <c r="M54" s="67"/>
      <c r="N54" s="68"/>
      <c r="O54" s="60"/>
      <c r="P54" s="61"/>
      <c r="Q54" s="62"/>
    </row>
    <row r="55" spans="3:17" customFormat="1" ht="116.55" customHeight="1">
      <c r="C55" s="75" t="s">
        <v>123</v>
      </c>
      <c r="D55" s="77" t="s">
        <v>67</v>
      </c>
      <c r="E55" s="65" t="s">
        <v>41</v>
      </c>
      <c r="F55" s="94" t="s">
        <v>42</v>
      </c>
      <c r="G55" s="63">
        <f t="shared" ref="G55" si="37">SUM(I56:L56)</f>
        <v>12</v>
      </c>
      <c r="H55" s="82" t="s">
        <v>43</v>
      </c>
      <c r="I55" s="29">
        <v>3</v>
      </c>
      <c r="J55" s="35">
        <v>3</v>
      </c>
      <c r="K55" s="29">
        <v>3</v>
      </c>
      <c r="L55" s="39">
        <v>3</v>
      </c>
      <c r="M55" s="67">
        <f t="shared" ref="M55" si="38">IFERROR((L55)/(L56),"ND")</f>
        <v>1</v>
      </c>
      <c r="N55" s="68">
        <f>IFERROR(((I55+J55+K55+L55)/G55),"ND")</f>
        <v>1</v>
      </c>
      <c r="O55" s="60" t="s">
        <v>175</v>
      </c>
      <c r="P55" s="61"/>
      <c r="Q55" s="62"/>
    </row>
    <row r="56" spans="3:17" customFormat="1" ht="116.55" customHeight="1">
      <c r="C56" s="76"/>
      <c r="D56" s="78"/>
      <c r="E56" s="74"/>
      <c r="F56" s="95" t="s">
        <v>42</v>
      </c>
      <c r="G56" s="73"/>
      <c r="H56" s="83"/>
      <c r="I56" s="37">
        <v>3</v>
      </c>
      <c r="J56" s="52">
        <v>3</v>
      </c>
      <c r="K56" s="32">
        <v>3</v>
      </c>
      <c r="L56" s="33">
        <v>3</v>
      </c>
      <c r="M56" s="67"/>
      <c r="N56" s="68"/>
      <c r="O56" s="60"/>
      <c r="P56" s="61"/>
      <c r="Q56" s="62"/>
    </row>
    <row r="57" spans="3:17" customFormat="1" ht="116.55" customHeight="1">
      <c r="C57" s="75" t="s">
        <v>124</v>
      </c>
      <c r="D57" s="77" t="s">
        <v>68</v>
      </c>
      <c r="E57" s="63" t="s">
        <v>41</v>
      </c>
      <c r="F57" s="87" t="s">
        <v>42</v>
      </c>
      <c r="G57" s="63">
        <f t="shared" ref="G57" si="39">SUM(I58:L58)</f>
        <v>80</v>
      </c>
      <c r="H57" s="82" t="s">
        <v>43</v>
      </c>
      <c r="I57" s="29">
        <v>20</v>
      </c>
      <c r="J57" s="34">
        <v>20</v>
      </c>
      <c r="K57" s="29">
        <v>20</v>
      </c>
      <c r="L57" s="36">
        <v>20</v>
      </c>
      <c r="M57" s="67">
        <f t="shared" ref="M57" si="40">IFERROR((L57)/(L58),"ND")</f>
        <v>1</v>
      </c>
      <c r="N57" s="68">
        <f>IFERROR(((I57+J57+K57+L57)/G57),"ND")</f>
        <v>1</v>
      </c>
      <c r="O57" s="60" t="s">
        <v>176</v>
      </c>
      <c r="P57" s="61"/>
      <c r="Q57" s="62"/>
    </row>
    <row r="58" spans="3:17" customFormat="1" ht="116.55" customHeight="1">
      <c r="C58" s="76"/>
      <c r="D58" s="78"/>
      <c r="E58" s="73"/>
      <c r="F58" s="88" t="s">
        <v>42</v>
      </c>
      <c r="G58" s="73"/>
      <c r="H58" s="83"/>
      <c r="I58" s="38">
        <v>20</v>
      </c>
      <c r="J58" s="29">
        <v>20</v>
      </c>
      <c r="K58" s="29">
        <v>20</v>
      </c>
      <c r="L58" s="39">
        <v>20</v>
      </c>
      <c r="M58" s="67"/>
      <c r="N58" s="68"/>
      <c r="O58" s="60"/>
      <c r="P58" s="61"/>
      <c r="Q58" s="62"/>
    </row>
    <row r="59" spans="3:17" customFormat="1" ht="116.55" customHeight="1">
      <c r="C59" s="75" t="s">
        <v>125</v>
      </c>
      <c r="D59" s="77" t="s">
        <v>69</v>
      </c>
      <c r="E59" s="63" t="s">
        <v>41</v>
      </c>
      <c r="F59" s="87" t="s">
        <v>42</v>
      </c>
      <c r="G59" s="63">
        <f t="shared" ref="G59" si="41">SUM(I60:L60)</f>
        <v>20</v>
      </c>
      <c r="H59" s="94" t="s">
        <v>43</v>
      </c>
      <c r="I59" s="28">
        <v>5</v>
      </c>
      <c r="J59" s="32">
        <v>5</v>
      </c>
      <c r="K59" s="32">
        <v>5</v>
      </c>
      <c r="L59" s="33">
        <v>5</v>
      </c>
      <c r="M59" s="67">
        <f t="shared" ref="M59" si="42">IFERROR((L59)/(L60),"ND")</f>
        <v>1</v>
      </c>
      <c r="N59" s="68">
        <f>IFERROR(((I59+J59+K59+L59)/G59),"ND")</f>
        <v>1</v>
      </c>
      <c r="O59" s="60" t="s">
        <v>177</v>
      </c>
      <c r="P59" s="61"/>
      <c r="Q59" s="62"/>
    </row>
    <row r="60" spans="3:17" customFormat="1" ht="116.55" customHeight="1">
      <c r="C60" s="76"/>
      <c r="D60" s="78"/>
      <c r="E60" s="73"/>
      <c r="F60" s="88" t="s">
        <v>42</v>
      </c>
      <c r="G60" s="73"/>
      <c r="H60" s="95"/>
      <c r="I60" s="29">
        <v>5</v>
      </c>
      <c r="J60" s="29">
        <v>5</v>
      </c>
      <c r="K60" s="29">
        <v>5</v>
      </c>
      <c r="L60" s="39">
        <v>5</v>
      </c>
      <c r="M60" s="67"/>
      <c r="N60" s="68"/>
      <c r="O60" s="60"/>
      <c r="P60" s="61"/>
      <c r="Q60" s="62"/>
    </row>
    <row r="61" spans="3:17" customFormat="1" ht="116.55" customHeight="1">
      <c r="C61" s="75" t="s">
        <v>126</v>
      </c>
      <c r="D61" s="77" t="s">
        <v>70</v>
      </c>
      <c r="E61" s="93" t="s">
        <v>41</v>
      </c>
      <c r="F61" s="101" t="s">
        <v>42</v>
      </c>
      <c r="G61" s="93">
        <f t="shared" ref="G61" si="43">SUM(I62:L62)</f>
        <v>144</v>
      </c>
      <c r="H61" s="91" t="s">
        <v>43</v>
      </c>
      <c r="I61" s="37">
        <v>36</v>
      </c>
      <c r="J61" s="32">
        <v>36</v>
      </c>
      <c r="K61" s="32">
        <v>36</v>
      </c>
      <c r="L61" s="33">
        <v>36</v>
      </c>
      <c r="M61" s="67">
        <f t="shared" ref="M61" si="44">IFERROR((L61)/(L62),"ND")</f>
        <v>1</v>
      </c>
      <c r="N61" s="68">
        <f>IFERROR(((I61+J61+K61+L61)/G61),"ND")</f>
        <v>1</v>
      </c>
      <c r="O61" s="60" t="s">
        <v>178</v>
      </c>
      <c r="P61" s="61"/>
      <c r="Q61" s="62"/>
    </row>
    <row r="62" spans="3:17" customFormat="1" ht="116.55" customHeight="1">
      <c r="C62" s="76"/>
      <c r="D62" s="78"/>
      <c r="E62" s="73"/>
      <c r="F62" s="88" t="s">
        <v>42</v>
      </c>
      <c r="G62" s="73"/>
      <c r="H62" s="95"/>
      <c r="I62" s="41">
        <v>36</v>
      </c>
      <c r="J62" s="29">
        <v>36</v>
      </c>
      <c r="K62" s="29">
        <v>36</v>
      </c>
      <c r="L62" s="39">
        <v>36</v>
      </c>
      <c r="M62" s="67"/>
      <c r="N62" s="68"/>
      <c r="O62" s="60"/>
      <c r="P62" s="61"/>
      <c r="Q62" s="62"/>
    </row>
    <row r="63" spans="3:17" customFormat="1" ht="116.55" customHeight="1">
      <c r="C63" s="75" t="s">
        <v>127</v>
      </c>
      <c r="D63" s="77" t="s">
        <v>100</v>
      </c>
      <c r="E63" s="65" t="s">
        <v>41</v>
      </c>
      <c r="F63" s="94" t="s">
        <v>42</v>
      </c>
      <c r="G63" s="63">
        <f t="shared" ref="G63" si="45">SUM(I64:L64)</f>
        <v>7720</v>
      </c>
      <c r="H63" s="82" t="s">
        <v>43</v>
      </c>
      <c r="I63" s="28">
        <v>1930</v>
      </c>
      <c r="J63" s="52">
        <v>1930</v>
      </c>
      <c r="K63" s="28">
        <v>1876</v>
      </c>
      <c r="L63" s="36">
        <v>2003</v>
      </c>
      <c r="M63" s="67">
        <f t="shared" ref="M63" si="46">IFERROR((L63)/(L64),"ND")</f>
        <v>1.0378238341968913</v>
      </c>
      <c r="N63" s="68">
        <f>IFERROR(((I63+J63+K63+L63)/G63),"ND")</f>
        <v>1.002461139896373</v>
      </c>
      <c r="O63" s="60" t="s">
        <v>179</v>
      </c>
      <c r="P63" s="61"/>
      <c r="Q63" s="62"/>
    </row>
    <row r="64" spans="3:17" customFormat="1" ht="116.55" customHeight="1">
      <c r="C64" s="76"/>
      <c r="D64" s="78"/>
      <c r="E64" s="74"/>
      <c r="F64" s="95" t="s">
        <v>42</v>
      </c>
      <c r="G64" s="73"/>
      <c r="H64" s="83"/>
      <c r="I64" s="29">
        <v>1930</v>
      </c>
      <c r="J64" s="35">
        <v>1930</v>
      </c>
      <c r="K64" s="29">
        <v>1930</v>
      </c>
      <c r="L64" s="39">
        <v>1930</v>
      </c>
      <c r="M64" s="67"/>
      <c r="N64" s="68"/>
      <c r="O64" s="60"/>
      <c r="P64" s="61"/>
      <c r="Q64" s="62"/>
    </row>
    <row r="65" spans="3:17" customFormat="1" ht="116.55" customHeight="1">
      <c r="C65" s="75" t="s">
        <v>128</v>
      </c>
      <c r="D65" s="77" t="s">
        <v>71</v>
      </c>
      <c r="E65" s="96" t="s">
        <v>41</v>
      </c>
      <c r="F65" s="101" t="s">
        <v>42</v>
      </c>
      <c r="G65" s="93">
        <f t="shared" ref="G65" si="47">SUM(I66:L66)</f>
        <v>7600</v>
      </c>
      <c r="H65" s="102" t="s">
        <v>43</v>
      </c>
      <c r="I65" s="29">
        <v>1900</v>
      </c>
      <c r="J65" s="30">
        <v>1900</v>
      </c>
      <c r="K65" s="37">
        <v>1845</v>
      </c>
      <c r="L65" s="31">
        <v>1975</v>
      </c>
      <c r="M65" s="67">
        <f t="shared" ref="M65" si="48">IFERROR((L65)/(L66),"ND")</f>
        <v>1.0394736842105263</v>
      </c>
      <c r="N65" s="68">
        <f>IFERROR(((I65+J65+K65+L65)/G65),"ND")</f>
        <v>1.0026315789473683</v>
      </c>
      <c r="O65" s="60" t="s">
        <v>180</v>
      </c>
      <c r="P65" s="61"/>
      <c r="Q65" s="62"/>
    </row>
    <row r="66" spans="3:17" customFormat="1" ht="116.55" customHeight="1">
      <c r="C66" s="76"/>
      <c r="D66" s="78"/>
      <c r="E66" s="100"/>
      <c r="F66" s="101" t="s">
        <v>42</v>
      </c>
      <c r="G66" s="93"/>
      <c r="H66" s="103"/>
      <c r="I66" s="41">
        <v>1900</v>
      </c>
      <c r="J66" s="28">
        <v>1900</v>
      </c>
      <c r="K66" s="52">
        <v>1900</v>
      </c>
      <c r="L66" s="36">
        <v>1900</v>
      </c>
      <c r="M66" s="67"/>
      <c r="N66" s="68"/>
      <c r="O66" s="60"/>
      <c r="P66" s="61"/>
      <c r="Q66" s="62"/>
    </row>
    <row r="67" spans="3:17" customFormat="1" ht="116.55" customHeight="1">
      <c r="C67" s="75" t="s">
        <v>129</v>
      </c>
      <c r="D67" s="77" t="s">
        <v>72</v>
      </c>
      <c r="E67" s="96" t="s">
        <v>41</v>
      </c>
      <c r="F67" s="63" t="s">
        <v>42</v>
      </c>
      <c r="G67" s="63">
        <f t="shared" ref="G67" si="49">SUM(I68:L68)</f>
        <v>48</v>
      </c>
      <c r="H67" s="65" t="s">
        <v>43</v>
      </c>
      <c r="I67" s="35">
        <v>12</v>
      </c>
      <c r="J67" s="29">
        <v>12</v>
      </c>
      <c r="K67" s="35">
        <v>13</v>
      </c>
      <c r="L67" s="39">
        <v>10</v>
      </c>
      <c r="M67" s="67">
        <f t="shared" ref="M67" si="50">IFERROR((L67)/(L68),"ND")</f>
        <v>0.83333333333333337</v>
      </c>
      <c r="N67" s="68">
        <f>IFERROR(((I67+J67+K67+L67)/G67),"ND")</f>
        <v>0.97916666666666663</v>
      </c>
      <c r="O67" s="60" t="s">
        <v>181</v>
      </c>
      <c r="P67" s="61"/>
      <c r="Q67" s="62"/>
    </row>
    <row r="68" spans="3:17" customFormat="1" ht="116.55" customHeight="1">
      <c r="C68" s="76"/>
      <c r="D68" s="78"/>
      <c r="E68" s="100"/>
      <c r="F68" s="73" t="s">
        <v>42</v>
      </c>
      <c r="G68" s="93"/>
      <c r="H68" s="74"/>
      <c r="I68" s="52">
        <v>12</v>
      </c>
      <c r="J68" s="32">
        <v>12</v>
      </c>
      <c r="K68" s="52">
        <v>12</v>
      </c>
      <c r="L68" s="31">
        <v>12</v>
      </c>
      <c r="M68" s="67"/>
      <c r="N68" s="68"/>
      <c r="O68" s="60"/>
      <c r="P68" s="61"/>
      <c r="Q68" s="62"/>
    </row>
    <row r="69" spans="3:17" customFormat="1" ht="116.55" customHeight="1">
      <c r="C69" s="75" t="s">
        <v>130</v>
      </c>
      <c r="D69" s="77" t="s">
        <v>73</v>
      </c>
      <c r="E69" s="96" t="s">
        <v>41</v>
      </c>
      <c r="F69" s="87" t="s">
        <v>42</v>
      </c>
      <c r="G69" s="63">
        <f t="shared" ref="G69" si="51">SUM(I70:L70)</f>
        <v>36</v>
      </c>
      <c r="H69" s="94" t="s">
        <v>43</v>
      </c>
      <c r="I69" s="29">
        <v>9</v>
      </c>
      <c r="J69" s="29">
        <v>9</v>
      </c>
      <c r="K69" s="35">
        <v>9</v>
      </c>
      <c r="L69" s="39">
        <v>9</v>
      </c>
      <c r="M69" s="67">
        <f t="shared" ref="M69" si="52">IFERROR((L69)/(L70),"ND")</f>
        <v>1</v>
      </c>
      <c r="N69" s="68">
        <f>IFERROR(((I69+J69+K69+L69)/G69),"ND")</f>
        <v>1</v>
      </c>
      <c r="O69" s="60" t="s">
        <v>182</v>
      </c>
      <c r="P69" s="61"/>
      <c r="Q69" s="62"/>
    </row>
    <row r="70" spans="3:17" customFormat="1" ht="116.55" customHeight="1">
      <c r="C70" s="76"/>
      <c r="D70" s="78"/>
      <c r="E70" s="100"/>
      <c r="F70" s="88" t="s">
        <v>42</v>
      </c>
      <c r="G70" s="73"/>
      <c r="H70" s="95"/>
      <c r="I70" s="29">
        <v>9</v>
      </c>
      <c r="J70" s="35">
        <v>9</v>
      </c>
      <c r="K70" s="41">
        <v>9</v>
      </c>
      <c r="L70" s="39">
        <v>9</v>
      </c>
      <c r="M70" s="67"/>
      <c r="N70" s="68"/>
      <c r="O70" s="60"/>
      <c r="P70" s="61"/>
      <c r="Q70" s="62"/>
    </row>
    <row r="71" spans="3:17" customFormat="1" ht="116.55" customHeight="1">
      <c r="C71" s="75" t="s">
        <v>131</v>
      </c>
      <c r="D71" s="77" t="s">
        <v>74</v>
      </c>
      <c r="E71" s="97" t="s">
        <v>41</v>
      </c>
      <c r="F71" s="98" t="s">
        <v>42</v>
      </c>
      <c r="G71" s="93">
        <f t="shared" ref="G71" si="53">SUM(I72:L72)</f>
        <v>36</v>
      </c>
      <c r="H71" s="91" t="s">
        <v>43</v>
      </c>
      <c r="I71" s="29">
        <v>9</v>
      </c>
      <c r="J71" s="35">
        <v>9</v>
      </c>
      <c r="K71" s="41">
        <v>9</v>
      </c>
      <c r="L71" s="39">
        <v>9</v>
      </c>
      <c r="M71" s="67">
        <f t="shared" ref="M71" si="54">IFERROR((L71)/(L72),"ND")</f>
        <v>1</v>
      </c>
      <c r="N71" s="68">
        <f>IFERROR(((I71+J71+K71+L71)/G71),"ND")</f>
        <v>1</v>
      </c>
      <c r="O71" s="60" t="s">
        <v>183</v>
      </c>
      <c r="P71" s="61"/>
      <c r="Q71" s="62"/>
    </row>
    <row r="72" spans="3:17" customFormat="1" ht="116.55" customHeight="1">
      <c r="C72" s="76"/>
      <c r="D72" s="78"/>
      <c r="E72" s="97"/>
      <c r="F72" s="99" t="s">
        <v>42</v>
      </c>
      <c r="G72" s="73"/>
      <c r="H72" s="95"/>
      <c r="I72" s="37">
        <v>9</v>
      </c>
      <c r="J72" s="30">
        <v>9</v>
      </c>
      <c r="K72" s="38">
        <v>9</v>
      </c>
      <c r="L72" s="31">
        <v>9</v>
      </c>
      <c r="M72" s="67"/>
      <c r="N72" s="68"/>
      <c r="O72" s="60"/>
      <c r="P72" s="61"/>
      <c r="Q72" s="62"/>
    </row>
    <row r="73" spans="3:17" customFormat="1" ht="116.55" customHeight="1">
      <c r="C73" s="75" t="s">
        <v>132</v>
      </c>
      <c r="D73" s="77" t="s">
        <v>75</v>
      </c>
      <c r="E73" s="96" t="s">
        <v>41</v>
      </c>
      <c r="F73" s="98" t="s">
        <v>42</v>
      </c>
      <c r="G73" s="93">
        <f t="shared" ref="G73" si="55">SUM(I74:L74)</f>
        <v>1196</v>
      </c>
      <c r="H73" s="91" t="s">
        <v>43</v>
      </c>
      <c r="I73" s="29">
        <v>299</v>
      </c>
      <c r="J73" s="35">
        <v>299</v>
      </c>
      <c r="K73" s="41">
        <v>299</v>
      </c>
      <c r="L73" s="39">
        <v>299</v>
      </c>
      <c r="M73" s="67">
        <f t="shared" ref="M73" si="56">IFERROR((L73)/(L74),"ND")</f>
        <v>1</v>
      </c>
      <c r="N73" s="68">
        <f>IFERROR(((I73+J73+K73+L73)/G73),"ND")</f>
        <v>1</v>
      </c>
      <c r="O73" s="60" t="s">
        <v>184</v>
      </c>
      <c r="P73" s="61"/>
      <c r="Q73" s="62"/>
    </row>
    <row r="74" spans="3:17" customFormat="1" ht="116.55" customHeight="1">
      <c r="C74" s="76"/>
      <c r="D74" s="78"/>
      <c r="E74" s="97"/>
      <c r="F74" s="99" t="s">
        <v>42</v>
      </c>
      <c r="G74" s="73"/>
      <c r="H74" s="95"/>
      <c r="I74" s="37">
        <v>299</v>
      </c>
      <c r="J74" s="30">
        <v>299</v>
      </c>
      <c r="K74" s="38">
        <v>299</v>
      </c>
      <c r="L74" s="31">
        <v>299</v>
      </c>
      <c r="M74" s="67"/>
      <c r="N74" s="68"/>
      <c r="O74" s="60"/>
      <c r="P74" s="61"/>
      <c r="Q74" s="62"/>
    </row>
    <row r="75" spans="3:17" customFormat="1" ht="116.55" customHeight="1">
      <c r="C75" s="75" t="s">
        <v>133</v>
      </c>
      <c r="D75" s="77" t="s">
        <v>76</v>
      </c>
      <c r="E75" s="63" t="s">
        <v>41</v>
      </c>
      <c r="F75" s="87" t="s">
        <v>42</v>
      </c>
      <c r="G75" s="63">
        <f t="shared" ref="G75" si="57">SUM(I76:L76)</f>
        <v>120</v>
      </c>
      <c r="H75" s="94" t="s">
        <v>43</v>
      </c>
      <c r="I75" s="29">
        <v>30</v>
      </c>
      <c r="J75" s="35">
        <v>30</v>
      </c>
      <c r="K75" s="41">
        <v>30</v>
      </c>
      <c r="L75" s="39">
        <v>30</v>
      </c>
      <c r="M75" s="67">
        <f t="shared" ref="M75" si="58">IFERROR((L75)/(L76),"ND")</f>
        <v>1</v>
      </c>
      <c r="N75" s="68">
        <f>IFERROR(((I75+J75+K75+L75)/G75),"ND")</f>
        <v>1</v>
      </c>
      <c r="O75" s="60" t="s">
        <v>185</v>
      </c>
      <c r="P75" s="61"/>
      <c r="Q75" s="62"/>
    </row>
    <row r="76" spans="3:17" customFormat="1" ht="116.55" customHeight="1">
      <c r="C76" s="76"/>
      <c r="D76" s="78"/>
      <c r="E76" s="73"/>
      <c r="F76" s="88" t="s">
        <v>42</v>
      </c>
      <c r="G76" s="73"/>
      <c r="H76" s="95"/>
      <c r="I76" s="37">
        <v>30</v>
      </c>
      <c r="J76" s="29">
        <v>30</v>
      </c>
      <c r="K76" s="38">
        <v>30</v>
      </c>
      <c r="L76" s="31">
        <v>30</v>
      </c>
      <c r="M76" s="67"/>
      <c r="N76" s="68"/>
      <c r="O76" s="60"/>
      <c r="P76" s="61"/>
      <c r="Q76" s="62"/>
    </row>
    <row r="77" spans="3:17" customFormat="1" ht="116.55" customHeight="1">
      <c r="C77" s="75" t="s">
        <v>134</v>
      </c>
      <c r="D77" s="77" t="s">
        <v>77</v>
      </c>
      <c r="E77" s="65" t="s">
        <v>41</v>
      </c>
      <c r="F77" s="94" t="s">
        <v>42</v>
      </c>
      <c r="G77" s="63">
        <f t="shared" ref="G77" si="59">SUM(I78:L78)</f>
        <v>12</v>
      </c>
      <c r="H77" s="94" t="s">
        <v>43</v>
      </c>
      <c r="I77" s="29">
        <v>3</v>
      </c>
      <c r="J77" s="29">
        <v>3</v>
      </c>
      <c r="K77" s="40">
        <v>3</v>
      </c>
      <c r="L77" s="39">
        <v>3</v>
      </c>
      <c r="M77" s="67">
        <f t="shared" ref="M77" si="60">IFERROR((L77)/(L78),"ND")</f>
        <v>1</v>
      </c>
      <c r="N77" s="68">
        <f>IFERROR(((I77+J77+K77+L77)/G77),"ND")</f>
        <v>1</v>
      </c>
      <c r="O77" s="60" t="s">
        <v>186</v>
      </c>
      <c r="P77" s="61"/>
      <c r="Q77" s="62"/>
    </row>
    <row r="78" spans="3:17" customFormat="1" ht="116.55" customHeight="1">
      <c r="C78" s="76"/>
      <c r="D78" s="78"/>
      <c r="E78" s="74"/>
      <c r="F78" s="95" t="s">
        <v>42</v>
      </c>
      <c r="G78" s="73"/>
      <c r="H78" s="95"/>
      <c r="I78" s="29">
        <v>3</v>
      </c>
      <c r="J78" s="29">
        <v>3</v>
      </c>
      <c r="K78" s="40">
        <v>3</v>
      </c>
      <c r="L78" s="39">
        <v>3</v>
      </c>
      <c r="M78" s="67"/>
      <c r="N78" s="68"/>
      <c r="O78" s="60"/>
      <c r="P78" s="61"/>
      <c r="Q78" s="62"/>
    </row>
    <row r="79" spans="3:17" customFormat="1" ht="116.55" customHeight="1">
      <c r="C79" s="75" t="s">
        <v>135</v>
      </c>
      <c r="D79" s="77" t="s">
        <v>78</v>
      </c>
      <c r="E79" s="63" t="s">
        <v>41</v>
      </c>
      <c r="F79" s="87" t="s">
        <v>42</v>
      </c>
      <c r="G79" s="63">
        <f t="shared" ref="G79" si="61">SUM(I80:L80)</f>
        <v>12</v>
      </c>
      <c r="H79" s="87" t="s">
        <v>43</v>
      </c>
      <c r="I79" s="29">
        <v>3</v>
      </c>
      <c r="J79" s="29">
        <v>3</v>
      </c>
      <c r="K79" s="40">
        <v>3</v>
      </c>
      <c r="L79" s="39">
        <v>3</v>
      </c>
      <c r="M79" s="67">
        <f t="shared" ref="M79" si="62">IFERROR((L79)/(L80),"ND")</f>
        <v>1</v>
      </c>
      <c r="N79" s="68">
        <f>IFERROR(((I79+J79+K79+L79)/G79),"ND")</f>
        <v>1</v>
      </c>
      <c r="O79" s="60" t="s">
        <v>187</v>
      </c>
      <c r="P79" s="61"/>
      <c r="Q79" s="62"/>
    </row>
    <row r="80" spans="3:17" customFormat="1" ht="116.55" customHeight="1">
      <c r="C80" s="76"/>
      <c r="D80" s="78"/>
      <c r="E80" s="73"/>
      <c r="F80" s="88" t="s">
        <v>42</v>
      </c>
      <c r="G80" s="73"/>
      <c r="H80" s="88"/>
      <c r="I80" s="29">
        <v>3</v>
      </c>
      <c r="J80" s="29">
        <v>3</v>
      </c>
      <c r="K80" s="40">
        <v>3</v>
      </c>
      <c r="L80" s="39">
        <v>3</v>
      </c>
      <c r="M80" s="67"/>
      <c r="N80" s="68"/>
      <c r="O80" s="60"/>
      <c r="P80" s="61"/>
      <c r="Q80" s="62"/>
    </row>
    <row r="81" spans="3:17" customFormat="1" ht="116.55" customHeight="1">
      <c r="C81" s="75" t="s">
        <v>136</v>
      </c>
      <c r="D81" s="77" t="s">
        <v>79</v>
      </c>
      <c r="E81" s="63" t="s">
        <v>41</v>
      </c>
      <c r="F81" s="87" t="s">
        <v>42</v>
      </c>
      <c r="G81" s="63">
        <f t="shared" ref="G81" si="63">SUM(I82:L82)</f>
        <v>12</v>
      </c>
      <c r="H81" s="87" t="s">
        <v>43</v>
      </c>
      <c r="I81" s="37">
        <v>3</v>
      </c>
      <c r="J81" s="32">
        <v>3</v>
      </c>
      <c r="K81" s="42">
        <v>3</v>
      </c>
      <c r="L81" s="33">
        <v>3</v>
      </c>
      <c r="M81" s="67">
        <f t="shared" ref="M81" si="64">IFERROR((L81)/(L82),"ND")</f>
        <v>1</v>
      </c>
      <c r="N81" s="68">
        <f>IFERROR(((I81+J81+K81+L81)/G81),"ND")</f>
        <v>1</v>
      </c>
      <c r="O81" s="60" t="s">
        <v>188</v>
      </c>
      <c r="P81" s="61"/>
      <c r="Q81" s="62"/>
    </row>
    <row r="82" spans="3:17" customFormat="1" ht="116.55" customHeight="1">
      <c r="C82" s="76"/>
      <c r="D82" s="78"/>
      <c r="E82" s="73"/>
      <c r="F82" s="88" t="s">
        <v>42</v>
      </c>
      <c r="G82" s="73"/>
      <c r="H82" s="88"/>
      <c r="I82" s="29">
        <v>3</v>
      </c>
      <c r="J82" s="29">
        <v>3</v>
      </c>
      <c r="K82" s="40">
        <v>3</v>
      </c>
      <c r="L82" s="39">
        <v>3</v>
      </c>
      <c r="M82" s="67"/>
      <c r="N82" s="68"/>
      <c r="O82" s="60"/>
      <c r="P82" s="61"/>
      <c r="Q82" s="62"/>
    </row>
    <row r="83" spans="3:17" customFormat="1" ht="116.55" customHeight="1">
      <c r="C83" s="75" t="s">
        <v>137</v>
      </c>
      <c r="D83" s="77" t="s">
        <v>80</v>
      </c>
      <c r="E83" s="65" t="s">
        <v>41</v>
      </c>
      <c r="F83" s="94" t="s">
        <v>42</v>
      </c>
      <c r="G83" s="63">
        <f t="shared" ref="G83" si="65">SUM(I84:L84)</f>
        <v>600</v>
      </c>
      <c r="H83" s="94" t="s">
        <v>43</v>
      </c>
      <c r="I83" s="29">
        <v>150</v>
      </c>
      <c r="J83" s="29">
        <v>150</v>
      </c>
      <c r="K83" s="40">
        <v>150</v>
      </c>
      <c r="L83" s="39">
        <v>150</v>
      </c>
      <c r="M83" s="67">
        <f t="shared" ref="M83" si="66">IFERROR((L83)/(L84),"ND")</f>
        <v>1</v>
      </c>
      <c r="N83" s="68">
        <f>IFERROR(((I83+J83+K83+L83)/G83),"ND")</f>
        <v>1</v>
      </c>
      <c r="O83" s="60" t="s">
        <v>189</v>
      </c>
      <c r="P83" s="61"/>
      <c r="Q83" s="62"/>
    </row>
    <row r="84" spans="3:17" customFormat="1" ht="116.55" customHeight="1">
      <c r="C84" s="76"/>
      <c r="D84" s="78"/>
      <c r="E84" s="74"/>
      <c r="F84" s="95" t="s">
        <v>42</v>
      </c>
      <c r="G84" s="73"/>
      <c r="H84" s="95"/>
      <c r="I84" s="29">
        <v>150</v>
      </c>
      <c r="J84" s="29">
        <v>150</v>
      </c>
      <c r="K84" s="40">
        <v>150</v>
      </c>
      <c r="L84" s="39">
        <v>150</v>
      </c>
      <c r="M84" s="67"/>
      <c r="N84" s="68"/>
      <c r="O84" s="60"/>
      <c r="P84" s="61"/>
      <c r="Q84" s="62"/>
    </row>
    <row r="85" spans="3:17" customFormat="1" ht="116.55" customHeight="1">
      <c r="C85" s="75" t="s">
        <v>138</v>
      </c>
      <c r="D85" s="77" t="s">
        <v>81</v>
      </c>
      <c r="E85" s="63" t="s">
        <v>41</v>
      </c>
      <c r="F85" s="87" t="s">
        <v>42</v>
      </c>
      <c r="G85" s="63">
        <f t="shared" ref="G85" si="67">SUM(I86:L86)</f>
        <v>200</v>
      </c>
      <c r="H85" s="87" t="s">
        <v>43</v>
      </c>
      <c r="I85" s="29">
        <v>50</v>
      </c>
      <c r="J85" s="29">
        <v>50</v>
      </c>
      <c r="K85" s="40">
        <v>50</v>
      </c>
      <c r="L85" s="39">
        <v>50</v>
      </c>
      <c r="M85" s="67">
        <f t="shared" ref="M85" si="68">IFERROR((L85)/(L86),"ND")</f>
        <v>1</v>
      </c>
      <c r="N85" s="68">
        <f>IFERROR(((I85+J85+K85+L85)/G85),"ND")</f>
        <v>1</v>
      </c>
      <c r="O85" s="60" t="s">
        <v>190</v>
      </c>
      <c r="P85" s="61"/>
      <c r="Q85" s="62"/>
    </row>
    <row r="86" spans="3:17" customFormat="1" ht="116.55" customHeight="1">
      <c r="C86" s="76"/>
      <c r="D86" s="78"/>
      <c r="E86" s="73"/>
      <c r="F86" s="88" t="s">
        <v>42</v>
      </c>
      <c r="G86" s="73"/>
      <c r="H86" s="88"/>
      <c r="I86" s="29">
        <v>50</v>
      </c>
      <c r="J86" s="29">
        <v>50</v>
      </c>
      <c r="K86" s="40">
        <v>50</v>
      </c>
      <c r="L86" s="39">
        <v>50</v>
      </c>
      <c r="M86" s="67"/>
      <c r="N86" s="68"/>
      <c r="O86" s="60"/>
      <c r="P86" s="61"/>
      <c r="Q86" s="62"/>
    </row>
    <row r="87" spans="3:17" customFormat="1" ht="116.55" customHeight="1">
      <c r="C87" s="75" t="s">
        <v>139</v>
      </c>
      <c r="D87" s="77" t="s">
        <v>82</v>
      </c>
      <c r="E87" s="63" t="s">
        <v>41</v>
      </c>
      <c r="F87" s="87" t="s">
        <v>42</v>
      </c>
      <c r="G87" s="63">
        <f t="shared" ref="G87" si="69">SUM(I88:L88)</f>
        <v>240</v>
      </c>
      <c r="H87" s="87" t="s">
        <v>43</v>
      </c>
      <c r="I87" s="29">
        <v>60</v>
      </c>
      <c r="J87" s="29">
        <v>60</v>
      </c>
      <c r="K87" s="40">
        <v>60</v>
      </c>
      <c r="L87" s="39">
        <v>60</v>
      </c>
      <c r="M87" s="67">
        <f t="shared" ref="M87" si="70">IFERROR((L87)/(L88),"ND")</f>
        <v>1</v>
      </c>
      <c r="N87" s="68">
        <f>IFERROR(((I87+J87+K87+L87)/G87),"ND")</f>
        <v>1</v>
      </c>
      <c r="O87" s="60" t="s">
        <v>191</v>
      </c>
      <c r="P87" s="61"/>
      <c r="Q87" s="62"/>
    </row>
    <row r="88" spans="3:17" customFormat="1" ht="116.55" customHeight="1">
      <c r="C88" s="76"/>
      <c r="D88" s="78"/>
      <c r="E88" s="73"/>
      <c r="F88" s="88" t="s">
        <v>42</v>
      </c>
      <c r="G88" s="73"/>
      <c r="H88" s="88"/>
      <c r="I88" s="29">
        <v>60</v>
      </c>
      <c r="J88" s="29">
        <v>60</v>
      </c>
      <c r="K88" s="40">
        <v>60</v>
      </c>
      <c r="L88" s="39">
        <v>60</v>
      </c>
      <c r="M88" s="67"/>
      <c r="N88" s="68"/>
      <c r="O88" s="60"/>
      <c r="P88" s="61"/>
      <c r="Q88" s="62"/>
    </row>
    <row r="89" spans="3:17" customFormat="1" ht="116.55" customHeight="1">
      <c r="C89" s="75" t="s">
        <v>140</v>
      </c>
      <c r="D89" s="77" t="s">
        <v>83</v>
      </c>
      <c r="E89" s="63" t="s">
        <v>41</v>
      </c>
      <c r="F89" s="87" t="s">
        <v>42</v>
      </c>
      <c r="G89" s="63">
        <f t="shared" ref="G89" si="71">SUM(I90:L90)</f>
        <v>33</v>
      </c>
      <c r="H89" s="87" t="s">
        <v>43</v>
      </c>
      <c r="I89" s="29">
        <v>9</v>
      </c>
      <c r="J89" s="29">
        <v>9</v>
      </c>
      <c r="K89" s="40">
        <v>8</v>
      </c>
      <c r="L89" s="39">
        <v>8</v>
      </c>
      <c r="M89" s="67">
        <f t="shared" ref="M89" si="72">IFERROR((L89)/(L90),"ND")</f>
        <v>1</v>
      </c>
      <c r="N89" s="68">
        <f>IFERROR(((I89+J89+K89+L89)/G89),"ND")</f>
        <v>1.0303030303030303</v>
      </c>
      <c r="O89" s="60" t="s">
        <v>192</v>
      </c>
      <c r="P89" s="61"/>
      <c r="Q89" s="62"/>
    </row>
    <row r="90" spans="3:17" customFormat="1" ht="116.55" customHeight="1">
      <c r="C90" s="76"/>
      <c r="D90" s="78"/>
      <c r="E90" s="73"/>
      <c r="F90" s="88" t="s">
        <v>42</v>
      </c>
      <c r="G90" s="73"/>
      <c r="H90" s="88"/>
      <c r="I90" s="29">
        <v>9</v>
      </c>
      <c r="J90" s="29">
        <v>8</v>
      </c>
      <c r="K90" s="40">
        <v>8</v>
      </c>
      <c r="L90" s="39">
        <v>8</v>
      </c>
      <c r="M90" s="67"/>
      <c r="N90" s="68"/>
      <c r="O90" s="60"/>
      <c r="P90" s="61"/>
      <c r="Q90" s="62"/>
    </row>
    <row r="91" spans="3:17" customFormat="1" ht="116.55" customHeight="1">
      <c r="C91" s="75" t="s">
        <v>141</v>
      </c>
      <c r="D91" s="77" t="s">
        <v>101</v>
      </c>
      <c r="E91" s="63" t="s">
        <v>41</v>
      </c>
      <c r="F91" s="87" t="s">
        <v>42</v>
      </c>
      <c r="G91" s="63">
        <f t="shared" ref="G91" si="73">SUM(I92:L92)</f>
        <v>32</v>
      </c>
      <c r="H91" s="94" t="s">
        <v>43</v>
      </c>
      <c r="I91" s="29">
        <v>8</v>
      </c>
      <c r="J91" s="29">
        <v>8</v>
      </c>
      <c r="K91" s="40">
        <v>8</v>
      </c>
      <c r="L91" s="39">
        <v>8</v>
      </c>
      <c r="M91" s="67">
        <f t="shared" ref="M91" si="74">IFERROR((L91)/(L92),"ND")</f>
        <v>1</v>
      </c>
      <c r="N91" s="68">
        <f>IFERROR(((I91+J91+K91+L91)/G91),"ND")</f>
        <v>1</v>
      </c>
      <c r="O91" s="60" t="s">
        <v>193</v>
      </c>
      <c r="P91" s="61"/>
      <c r="Q91" s="62"/>
    </row>
    <row r="92" spans="3:17" customFormat="1" ht="116.55" customHeight="1">
      <c r="C92" s="76"/>
      <c r="D92" s="78"/>
      <c r="E92" s="73"/>
      <c r="F92" s="88" t="s">
        <v>42</v>
      </c>
      <c r="G92" s="73"/>
      <c r="H92" s="95"/>
      <c r="I92" s="29">
        <v>8</v>
      </c>
      <c r="J92" s="29">
        <v>8</v>
      </c>
      <c r="K92" s="40">
        <v>8</v>
      </c>
      <c r="L92" s="39">
        <v>8</v>
      </c>
      <c r="M92" s="67"/>
      <c r="N92" s="68"/>
      <c r="O92" s="60"/>
      <c r="P92" s="61"/>
      <c r="Q92" s="62"/>
    </row>
    <row r="93" spans="3:17" customFormat="1" ht="116.55" customHeight="1">
      <c r="C93" s="75" t="s">
        <v>142</v>
      </c>
      <c r="D93" s="77" t="s">
        <v>102</v>
      </c>
      <c r="E93" s="89" t="s">
        <v>41</v>
      </c>
      <c r="F93" s="91" t="s">
        <v>42</v>
      </c>
      <c r="G93" s="93">
        <f t="shared" ref="G93" si="75">SUM(I94:L94)</f>
        <v>1</v>
      </c>
      <c r="H93" s="65" t="s">
        <v>43</v>
      </c>
      <c r="I93" s="37">
        <v>1</v>
      </c>
      <c r="J93" s="32">
        <v>1</v>
      </c>
      <c r="K93" s="42">
        <v>0</v>
      </c>
      <c r="L93" s="33">
        <v>0</v>
      </c>
      <c r="M93" s="67" t="str">
        <f t="shared" ref="M93" si="76">IFERROR((L93)/(L94),"ND")</f>
        <v>ND</v>
      </c>
      <c r="N93" s="68">
        <f>IFERROR(((I93+J93+K93+L93)/G93),"ND")</f>
        <v>2</v>
      </c>
      <c r="O93" s="60" t="s">
        <v>154</v>
      </c>
      <c r="P93" s="61"/>
      <c r="Q93" s="62"/>
    </row>
    <row r="94" spans="3:17" customFormat="1" ht="116.55" customHeight="1">
      <c r="C94" s="76"/>
      <c r="D94" s="78"/>
      <c r="E94" s="90"/>
      <c r="F94" s="92" t="s">
        <v>42</v>
      </c>
      <c r="G94" s="93"/>
      <c r="H94" s="74"/>
      <c r="I94" s="41">
        <v>1</v>
      </c>
      <c r="J94" s="29">
        <v>0</v>
      </c>
      <c r="K94" s="40">
        <v>0</v>
      </c>
      <c r="L94" s="39">
        <v>0</v>
      </c>
      <c r="M94" s="67"/>
      <c r="N94" s="68"/>
      <c r="O94" s="60"/>
      <c r="P94" s="61"/>
      <c r="Q94" s="62"/>
    </row>
    <row r="95" spans="3:17" customFormat="1" ht="116.55" customHeight="1">
      <c r="C95" s="75" t="s">
        <v>143</v>
      </c>
      <c r="D95" s="77" t="s">
        <v>84</v>
      </c>
      <c r="E95" s="63" t="s">
        <v>41</v>
      </c>
      <c r="F95" s="87" t="s">
        <v>42</v>
      </c>
      <c r="G95" s="63">
        <f t="shared" ref="G95" si="77">SUM(I96:L96)</f>
        <v>32</v>
      </c>
      <c r="H95" s="82" t="s">
        <v>43</v>
      </c>
      <c r="I95" s="37">
        <v>6</v>
      </c>
      <c r="J95" s="52">
        <v>6</v>
      </c>
      <c r="K95" s="32">
        <v>6</v>
      </c>
      <c r="L95" s="33">
        <v>6</v>
      </c>
      <c r="M95" s="67">
        <f t="shared" ref="M95" si="78">IFERROR((L95)/(L96),"ND")</f>
        <v>0.75</v>
      </c>
      <c r="N95" s="68">
        <f>IFERROR(((I95+J95+K95+L95)/G95),"ND")</f>
        <v>0.75</v>
      </c>
      <c r="O95" s="60" t="s">
        <v>194</v>
      </c>
      <c r="P95" s="61"/>
      <c r="Q95" s="62"/>
    </row>
    <row r="96" spans="3:17" customFormat="1" ht="116.55" customHeight="1">
      <c r="C96" s="76"/>
      <c r="D96" s="78"/>
      <c r="E96" s="73"/>
      <c r="F96" s="88" t="s">
        <v>42</v>
      </c>
      <c r="G96" s="73"/>
      <c r="H96" s="83"/>
      <c r="I96" s="28">
        <v>8</v>
      </c>
      <c r="J96" s="28">
        <v>8</v>
      </c>
      <c r="K96" s="29">
        <v>8</v>
      </c>
      <c r="L96" s="36">
        <v>8</v>
      </c>
      <c r="M96" s="67"/>
      <c r="N96" s="68"/>
      <c r="O96" s="60"/>
      <c r="P96" s="61"/>
      <c r="Q96" s="62"/>
    </row>
    <row r="97" spans="3:17" customFormat="1" ht="116.55" customHeight="1">
      <c r="C97" s="81" t="s">
        <v>144</v>
      </c>
      <c r="D97" s="77" t="s">
        <v>85</v>
      </c>
      <c r="E97" s="63" t="s">
        <v>41</v>
      </c>
      <c r="F97" s="63" t="s">
        <v>42</v>
      </c>
      <c r="G97" s="63">
        <f t="shared" ref="G97" si="79">SUM(I98:L98)</f>
        <v>8</v>
      </c>
      <c r="H97" s="65" t="s">
        <v>43</v>
      </c>
      <c r="I97" s="29">
        <v>2</v>
      </c>
      <c r="J97" s="29">
        <v>2</v>
      </c>
      <c r="K97" s="35">
        <v>2</v>
      </c>
      <c r="L97" s="39">
        <v>2</v>
      </c>
      <c r="M97" s="67">
        <f t="shared" ref="M97" si="80">IFERROR((L97)/(L98),"ND")</f>
        <v>1</v>
      </c>
      <c r="N97" s="68">
        <f>IFERROR(((I97+J97+K97+L97)/G97),"ND")</f>
        <v>1</v>
      </c>
      <c r="O97" s="60" t="s">
        <v>195</v>
      </c>
      <c r="P97" s="61"/>
      <c r="Q97" s="62"/>
    </row>
    <row r="98" spans="3:17" customFormat="1" ht="116.55" customHeight="1">
      <c r="C98" s="76"/>
      <c r="D98" s="78"/>
      <c r="E98" s="73"/>
      <c r="F98" s="73" t="s">
        <v>42</v>
      </c>
      <c r="G98" s="73"/>
      <c r="H98" s="74"/>
      <c r="I98" s="32">
        <v>2</v>
      </c>
      <c r="J98" s="32">
        <v>2</v>
      </c>
      <c r="K98" s="52">
        <v>2</v>
      </c>
      <c r="L98" s="33">
        <v>2</v>
      </c>
      <c r="M98" s="67"/>
      <c r="N98" s="68"/>
      <c r="O98" s="60"/>
      <c r="P98" s="61"/>
      <c r="Q98" s="62"/>
    </row>
    <row r="99" spans="3:17" customFormat="1" ht="116.55" customHeight="1">
      <c r="C99" s="81" t="s">
        <v>145</v>
      </c>
      <c r="D99" s="77" t="s">
        <v>86</v>
      </c>
      <c r="E99" s="63" t="s">
        <v>41</v>
      </c>
      <c r="F99" s="63" t="s">
        <v>42</v>
      </c>
      <c r="G99" s="63">
        <f t="shared" ref="G99" si="81">SUM(I100:L100)</f>
        <v>8</v>
      </c>
      <c r="H99" s="65" t="s">
        <v>43</v>
      </c>
      <c r="I99" s="29">
        <v>2</v>
      </c>
      <c r="J99" s="29">
        <v>2</v>
      </c>
      <c r="K99" s="35">
        <v>2</v>
      </c>
      <c r="L99" s="39">
        <v>2</v>
      </c>
      <c r="M99" s="67">
        <f t="shared" ref="M99" si="82">IFERROR((L99)/(L100),"ND")</f>
        <v>1</v>
      </c>
      <c r="N99" s="68">
        <f>IFERROR(((I99+J99+K99+L99)/G99),"ND")</f>
        <v>1</v>
      </c>
      <c r="O99" s="60" t="s">
        <v>196</v>
      </c>
      <c r="P99" s="61"/>
      <c r="Q99" s="62"/>
    </row>
    <row r="100" spans="3:17" customFormat="1" ht="116.55" customHeight="1">
      <c r="C100" s="76"/>
      <c r="D100" s="78"/>
      <c r="E100" s="73"/>
      <c r="F100" s="73" t="s">
        <v>42</v>
      </c>
      <c r="G100" s="73"/>
      <c r="H100" s="74"/>
      <c r="I100" s="32">
        <v>2</v>
      </c>
      <c r="J100" s="32">
        <v>2</v>
      </c>
      <c r="K100" s="52">
        <v>2</v>
      </c>
      <c r="L100" s="33">
        <v>2</v>
      </c>
      <c r="M100" s="67"/>
      <c r="N100" s="68"/>
      <c r="O100" s="60"/>
      <c r="P100" s="61"/>
      <c r="Q100" s="62"/>
    </row>
    <row r="101" spans="3:17" customFormat="1" ht="116.55" customHeight="1">
      <c r="C101" s="81" t="s">
        <v>146</v>
      </c>
      <c r="D101" s="77" t="s">
        <v>87</v>
      </c>
      <c r="E101" s="63" t="s">
        <v>41</v>
      </c>
      <c r="F101" s="63" t="s">
        <v>42</v>
      </c>
      <c r="G101" s="63">
        <f t="shared" ref="G101" si="83">SUM(I102:L102)</f>
        <v>8</v>
      </c>
      <c r="H101" s="65" t="s">
        <v>43</v>
      </c>
      <c r="I101" s="29">
        <v>2</v>
      </c>
      <c r="J101" s="29">
        <v>2</v>
      </c>
      <c r="K101" s="35">
        <v>2</v>
      </c>
      <c r="L101" s="39">
        <v>2</v>
      </c>
      <c r="M101" s="67">
        <f t="shared" ref="M101" si="84">IFERROR((L101)/(L102),"ND")</f>
        <v>1</v>
      </c>
      <c r="N101" s="68">
        <f>IFERROR(((I101+J101+K101+L101)/G101),"ND")</f>
        <v>1</v>
      </c>
      <c r="O101" s="60" t="s">
        <v>197</v>
      </c>
      <c r="P101" s="61"/>
      <c r="Q101" s="62"/>
    </row>
    <row r="102" spans="3:17" customFormat="1" ht="116.55" customHeight="1">
      <c r="C102" s="76"/>
      <c r="D102" s="78"/>
      <c r="E102" s="73"/>
      <c r="F102" s="73" t="s">
        <v>42</v>
      </c>
      <c r="G102" s="73"/>
      <c r="H102" s="74"/>
      <c r="I102" s="32">
        <v>2</v>
      </c>
      <c r="J102" s="32">
        <v>2</v>
      </c>
      <c r="K102" s="52">
        <v>2</v>
      </c>
      <c r="L102" s="33">
        <v>2</v>
      </c>
      <c r="M102" s="67"/>
      <c r="N102" s="68"/>
      <c r="O102" s="60"/>
      <c r="P102" s="61"/>
      <c r="Q102" s="62"/>
    </row>
    <row r="103" spans="3:17" customFormat="1" ht="116.55" customHeight="1">
      <c r="C103" s="81" t="s">
        <v>147</v>
      </c>
      <c r="D103" s="77" t="s">
        <v>88</v>
      </c>
      <c r="E103" s="63" t="s">
        <v>41</v>
      </c>
      <c r="F103" s="63" t="s">
        <v>42</v>
      </c>
      <c r="G103" s="63">
        <f t="shared" ref="G103" si="85">SUM(I104:L104)</f>
        <v>8</v>
      </c>
      <c r="H103" s="65" t="s">
        <v>43</v>
      </c>
      <c r="I103" s="29">
        <v>0</v>
      </c>
      <c r="J103" s="29">
        <v>0</v>
      </c>
      <c r="K103" s="35">
        <v>0</v>
      </c>
      <c r="L103" s="39">
        <v>0</v>
      </c>
      <c r="M103" s="67">
        <f t="shared" ref="M103" si="86">IFERROR((L103)/(L104),"ND")</f>
        <v>0</v>
      </c>
      <c r="N103" s="68">
        <f>IFERROR(((I103+J103+K103+L103)/G103),"ND")</f>
        <v>0</v>
      </c>
      <c r="O103" s="60" t="s">
        <v>94</v>
      </c>
      <c r="P103" s="61"/>
      <c r="Q103" s="62"/>
    </row>
    <row r="104" spans="3:17" customFormat="1" ht="116.55" customHeight="1">
      <c r="C104" s="76"/>
      <c r="D104" s="78"/>
      <c r="E104" s="73"/>
      <c r="F104" s="73" t="s">
        <v>42</v>
      </c>
      <c r="G104" s="73"/>
      <c r="H104" s="74"/>
      <c r="I104" s="32">
        <v>2</v>
      </c>
      <c r="J104" s="32">
        <v>2</v>
      </c>
      <c r="K104" s="52">
        <v>2</v>
      </c>
      <c r="L104" s="33">
        <v>2</v>
      </c>
      <c r="M104" s="67"/>
      <c r="N104" s="68"/>
      <c r="O104" s="60"/>
      <c r="P104" s="61"/>
      <c r="Q104" s="62"/>
    </row>
    <row r="105" spans="3:17" customFormat="1" ht="116.55" customHeight="1">
      <c r="C105" s="75" t="s">
        <v>148</v>
      </c>
      <c r="D105" s="77" t="s">
        <v>89</v>
      </c>
      <c r="E105" s="63" t="s">
        <v>41</v>
      </c>
      <c r="F105" s="63" t="s">
        <v>42</v>
      </c>
      <c r="G105" s="63">
        <f t="shared" ref="G105" si="87">SUM(I106:L106)</f>
        <v>20126</v>
      </c>
      <c r="H105" s="65" t="s">
        <v>43</v>
      </c>
      <c r="I105" s="29">
        <v>5030</v>
      </c>
      <c r="J105" s="29">
        <v>5030</v>
      </c>
      <c r="K105" s="35">
        <v>4980</v>
      </c>
      <c r="L105" s="39">
        <v>5030</v>
      </c>
      <c r="M105" s="67">
        <f t="shared" ref="M105" si="88">IFERROR((L105)/(L106),"ND")</f>
        <v>0.99980123235937191</v>
      </c>
      <c r="N105" s="68">
        <f>IFERROR(((I105+J105+K105+L105)/G105),"ND")</f>
        <v>0.99721752956374843</v>
      </c>
      <c r="O105" s="60" t="s">
        <v>203</v>
      </c>
      <c r="P105" s="61"/>
      <c r="Q105" s="62"/>
    </row>
    <row r="106" spans="3:17" customFormat="1" ht="116.55" customHeight="1">
      <c r="C106" s="76"/>
      <c r="D106" s="78"/>
      <c r="E106" s="73"/>
      <c r="F106" s="73" t="s">
        <v>42</v>
      </c>
      <c r="G106" s="73"/>
      <c r="H106" s="74"/>
      <c r="I106" s="37">
        <v>5032</v>
      </c>
      <c r="J106" s="37">
        <v>5032</v>
      </c>
      <c r="K106" s="52">
        <v>5031</v>
      </c>
      <c r="L106" s="31">
        <v>5031</v>
      </c>
      <c r="M106" s="67"/>
      <c r="N106" s="68"/>
      <c r="O106" s="60"/>
      <c r="P106" s="61"/>
      <c r="Q106" s="62"/>
    </row>
    <row r="107" spans="3:17" customFormat="1" ht="116.55" customHeight="1">
      <c r="C107" s="75" t="s">
        <v>149</v>
      </c>
      <c r="D107" s="77" t="s">
        <v>90</v>
      </c>
      <c r="E107" s="63" t="s">
        <v>41</v>
      </c>
      <c r="F107" s="63" t="s">
        <v>42</v>
      </c>
      <c r="G107" s="63">
        <f t="shared" ref="G107" si="89">SUM(I108:L108)</f>
        <v>8</v>
      </c>
      <c r="H107" s="65" t="s">
        <v>43</v>
      </c>
      <c r="I107" s="29">
        <v>0</v>
      </c>
      <c r="J107" s="29">
        <v>0</v>
      </c>
      <c r="K107" s="35">
        <v>0</v>
      </c>
      <c r="L107" s="39">
        <v>0</v>
      </c>
      <c r="M107" s="67">
        <f t="shared" ref="M107" si="90">IFERROR((L107)/(L108),"ND")</f>
        <v>0</v>
      </c>
      <c r="N107" s="68">
        <f>IFERROR(((I107+J107+K107+L107)/G107),"ND")</f>
        <v>0</v>
      </c>
      <c r="O107" s="60" t="s">
        <v>44</v>
      </c>
      <c r="P107" s="61"/>
      <c r="Q107" s="62"/>
    </row>
    <row r="108" spans="3:17" customFormat="1" ht="116.55" customHeight="1">
      <c r="C108" s="76"/>
      <c r="D108" s="78"/>
      <c r="E108" s="73"/>
      <c r="F108" s="73" t="s">
        <v>42</v>
      </c>
      <c r="G108" s="73"/>
      <c r="H108" s="74"/>
      <c r="I108" s="37">
        <v>2</v>
      </c>
      <c r="J108" s="37">
        <v>2</v>
      </c>
      <c r="K108" s="52">
        <v>2</v>
      </c>
      <c r="L108" s="31">
        <v>2</v>
      </c>
      <c r="M108" s="67"/>
      <c r="N108" s="68"/>
      <c r="O108" s="60"/>
      <c r="P108" s="61"/>
      <c r="Q108" s="62"/>
    </row>
    <row r="109" spans="3:17" customFormat="1" ht="116.55" customHeight="1">
      <c r="C109" s="75" t="s">
        <v>150</v>
      </c>
      <c r="D109" s="77" t="s">
        <v>91</v>
      </c>
      <c r="E109" s="63" t="s">
        <v>41</v>
      </c>
      <c r="F109" s="63" t="s">
        <v>42</v>
      </c>
      <c r="G109" s="63">
        <f t="shared" ref="G109" si="91">SUM(I110:L110)</f>
        <v>7600</v>
      </c>
      <c r="H109" s="65" t="s">
        <v>43</v>
      </c>
      <c r="I109" s="29">
        <v>1900</v>
      </c>
      <c r="J109" s="29">
        <v>1900</v>
      </c>
      <c r="K109" s="35">
        <v>1845</v>
      </c>
      <c r="L109" s="39">
        <v>1900</v>
      </c>
      <c r="M109" s="67">
        <f t="shared" ref="M109" si="92">IFERROR((L109)/(L110),"ND")</f>
        <v>1</v>
      </c>
      <c r="N109" s="68">
        <f>IFERROR(((I109+J109+K109+L109)/G109),"ND")</f>
        <v>0.99276315789473679</v>
      </c>
      <c r="O109" s="60" t="s">
        <v>198</v>
      </c>
      <c r="P109" s="61"/>
      <c r="Q109" s="62"/>
    </row>
    <row r="110" spans="3:17" customFormat="1" ht="116.55" customHeight="1">
      <c r="C110" s="76"/>
      <c r="D110" s="78"/>
      <c r="E110" s="73"/>
      <c r="F110" s="73" t="s">
        <v>42</v>
      </c>
      <c r="G110" s="73"/>
      <c r="H110" s="74"/>
      <c r="I110" s="37">
        <v>1900</v>
      </c>
      <c r="J110" s="37">
        <v>1900</v>
      </c>
      <c r="K110" s="52">
        <v>1900</v>
      </c>
      <c r="L110" s="31">
        <v>1900</v>
      </c>
      <c r="M110" s="67"/>
      <c r="N110" s="68"/>
      <c r="O110" s="60"/>
      <c r="P110" s="61"/>
      <c r="Q110" s="62"/>
    </row>
    <row r="111" spans="3:17" customFormat="1" ht="116.55" customHeight="1">
      <c r="C111" s="75" t="s">
        <v>151</v>
      </c>
      <c r="D111" s="77" t="s">
        <v>92</v>
      </c>
      <c r="E111" s="63" t="s">
        <v>41</v>
      </c>
      <c r="F111" s="63" t="s">
        <v>42</v>
      </c>
      <c r="G111" s="63">
        <f t="shared" ref="G111" si="93">SUM(I112:L112)</f>
        <v>4918</v>
      </c>
      <c r="H111" s="65" t="s">
        <v>43</v>
      </c>
      <c r="I111" s="29">
        <v>1230</v>
      </c>
      <c r="J111" s="29">
        <v>1230</v>
      </c>
      <c r="K111" s="35">
        <v>1229</v>
      </c>
      <c r="L111" s="39">
        <v>1230</v>
      </c>
      <c r="M111" s="67">
        <f t="shared" ref="M111" si="94">IFERROR((L111)/(L112),"ND")</f>
        <v>1.000813669650122</v>
      </c>
      <c r="N111" s="68">
        <f>IFERROR(((I111+J111+K111+L111)/G111),"ND")</f>
        <v>1.0002033346888979</v>
      </c>
      <c r="O111" s="60" t="s">
        <v>199</v>
      </c>
      <c r="P111" s="61"/>
      <c r="Q111" s="62"/>
    </row>
    <row r="112" spans="3:17" customFormat="1" ht="116.55" customHeight="1">
      <c r="C112" s="76"/>
      <c r="D112" s="78"/>
      <c r="E112" s="73"/>
      <c r="F112" s="73" t="s">
        <v>42</v>
      </c>
      <c r="G112" s="73"/>
      <c r="H112" s="74"/>
      <c r="I112" s="37">
        <v>1230</v>
      </c>
      <c r="J112" s="37">
        <v>1230</v>
      </c>
      <c r="K112" s="52">
        <v>1229</v>
      </c>
      <c r="L112" s="31">
        <v>1229</v>
      </c>
      <c r="M112" s="67"/>
      <c r="N112" s="68"/>
      <c r="O112" s="60"/>
      <c r="P112" s="61"/>
      <c r="Q112" s="62"/>
    </row>
    <row r="113" spans="3:17" customFormat="1" ht="116.55" customHeight="1">
      <c r="C113" s="75" t="s">
        <v>152</v>
      </c>
      <c r="D113" s="77" t="s">
        <v>93</v>
      </c>
      <c r="E113" s="63" t="s">
        <v>41</v>
      </c>
      <c r="F113" s="63" t="s">
        <v>42</v>
      </c>
      <c r="G113" s="63">
        <f t="shared" ref="G113" si="95">SUM(I114:L114)</f>
        <v>7600</v>
      </c>
      <c r="H113" s="65" t="s">
        <v>43</v>
      </c>
      <c r="I113" s="29">
        <v>1900</v>
      </c>
      <c r="J113" s="29">
        <v>1900</v>
      </c>
      <c r="K113" s="35">
        <v>1900</v>
      </c>
      <c r="L113" s="39">
        <v>1900</v>
      </c>
      <c r="M113" s="67">
        <f>IFERROR((L113)/(L114),"ND")</f>
        <v>1</v>
      </c>
      <c r="N113" s="68">
        <f>IFERROR(((I113+J113+K113+L113)/G113),"ND")</f>
        <v>1</v>
      </c>
      <c r="O113" s="60" t="s">
        <v>200</v>
      </c>
      <c r="P113" s="61"/>
      <c r="Q113" s="62"/>
    </row>
    <row r="114" spans="3:17" customFormat="1" ht="116.55" customHeight="1" thickBot="1">
      <c r="C114" s="79"/>
      <c r="D114" s="80"/>
      <c r="E114" s="64"/>
      <c r="F114" s="64" t="s">
        <v>42</v>
      </c>
      <c r="G114" s="64"/>
      <c r="H114" s="66"/>
      <c r="I114" s="43">
        <v>1900</v>
      </c>
      <c r="J114" s="43">
        <v>1900</v>
      </c>
      <c r="K114" s="53">
        <v>1900</v>
      </c>
      <c r="L114" s="54">
        <v>1900</v>
      </c>
      <c r="M114" s="67"/>
      <c r="N114" s="69"/>
      <c r="O114" s="70"/>
      <c r="P114" s="71"/>
      <c r="Q114" s="72"/>
    </row>
    <row r="115" spans="3:17" customFormat="1" ht="15" customHeight="1">
      <c r="C115" s="44"/>
      <c r="D115" s="45"/>
      <c r="E115" s="45"/>
      <c r="G115" s="46"/>
      <c r="H115" s="47"/>
      <c r="M115" s="59"/>
      <c r="N115" s="49"/>
      <c r="O115" s="49"/>
      <c r="P115" s="49"/>
      <c r="Q115" s="49"/>
    </row>
    <row r="116" spans="3:17" customFormat="1" ht="14.4">
      <c r="C116" s="44"/>
      <c r="D116" s="45"/>
      <c r="E116" s="45"/>
      <c r="G116" s="46"/>
      <c r="H116" s="47"/>
      <c r="M116" s="49"/>
      <c r="N116" s="49"/>
      <c r="O116" s="49"/>
      <c r="P116" s="49"/>
      <c r="Q116" s="49"/>
    </row>
    <row r="117" spans="3:17" customFormat="1" ht="15" customHeight="1">
      <c r="C117" s="44"/>
      <c r="D117" s="45"/>
      <c r="E117" s="45"/>
      <c r="G117" s="46"/>
      <c r="H117" s="47"/>
      <c r="M117" s="49"/>
      <c r="N117" s="49"/>
      <c r="O117" s="49"/>
      <c r="P117" s="49"/>
      <c r="Q117" s="49"/>
    </row>
    <row r="118" spans="3:17" customFormat="1" ht="14.4">
      <c r="C118" s="44"/>
      <c r="D118" s="45"/>
      <c r="E118" s="45"/>
      <c r="G118" s="46"/>
      <c r="H118" s="47"/>
      <c r="M118" s="49"/>
      <c r="N118" s="49"/>
      <c r="O118" s="49"/>
      <c r="P118" s="49"/>
      <c r="Q118" s="49"/>
    </row>
    <row r="119" spans="3:17" customFormat="1" ht="14.4">
      <c r="C119" s="44"/>
      <c r="D119" s="45"/>
      <c r="E119" s="45"/>
      <c r="G119" s="46"/>
      <c r="H119" s="47"/>
      <c r="M119" s="49"/>
      <c r="N119" s="49"/>
      <c r="O119" s="49"/>
      <c r="P119" s="49"/>
      <c r="Q119" s="49"/>
    </row>
    <row r="120" spans="3:17" customFormat="1" ht="14.4">
      <c r="C120" s="44"/>
      <c r="D120" s="45"/>
      <c r="E120" s="45"/>
      <c r="G120" s="46"/>
      <c r="H120" s="47"/>
      <c r="M120" s="49"/>
      <c r="N120" s="49"/>
      <c r="O120" s="49"/>
      <c r="P120" s="49"/>
      <c r="Q120" s="49"/>
    </row>
    <row r="121" spans="3:17" customFormat="1" ht="14.4">
      <c r="C121" s="50"/>
      <c r="D121" s="50"/>
      <c r="E121" s="51"/>
      <c r="F121" s="51"/>
      <c r="G121" s="50"/>
      <c r="H121" s="50"/>
      <c r="I121" s="50"/>
      <c r="J121" s="50"/>
      <c r="K121" s="50"/>
      <c r="M121" s="49"/>
      <c r="N121" s="49"/>
      <c r="O121" s="49"/>
      <c r="P121" s="49"/>
      <c r="Q121" s="49"/>
    </row>
    <row r="122" spans="3:17" customFormat="1" ht="14.4">
      <c r="C122" s="84" t="s">
        <v>45</v>
      </c>
      <c r="D122" s="84"/>
      <c r="E122" s="84"/>
      <c r="F122" s="51"/>
      <c r="G122" s="84" t="s">
        <v>46</v>
      </c>
      <c r="H122" s="84"/>
      <c r="I122" s="84"/>
      <c r="J122" s="84"/>
      <c r="K122" s="84"/>
      <c r="M122" s="84" t="s">
        <v>47</v>
      </c>
      <c r="N122" s="84"/>
      <c r="O122" s="84"/>
      <c r="P122" s="84"/>
      <c r="Q122" s="50"/>
    </row>
    <row r="123" spans="3:17" customFormat="1" ht="40.799999999999997" customHeight="1">
      <c r="C123" s="85" t="s">
        <v>48</v>
      </c>
      <c r="D123" s="85"/>
      <c r="E123" s="85"/>
      <c r="F123" s="51"/>
      <c r="G123" s="85" t="s">
        <v>153</v>
      </c>
      <c r="H123" s="85"/>
      <c r="I123" s="85"/>
      <c r="J123" s="85"/>
      <c r="K123" s="85"/>
      <c r="M123" s="85" t="s">
        <v>49</v>
      </c>
      <c r="N123" s="86"/>
      <c r="O123" s="86"/>
      <c r="P123" s="86"/>
      <c r="Q123" s="50"/>
    </row>
    <row r="124" spans="3:17" customFormat="1" ht="14.4">
      <c r="C124" s="44"/>
      <c r="D124" s="45"/>
      <c r="E124" s="45"/>
      <c r="G124" s="46"/>
      <c r="H124" s="47"/>
      <c r="M124" s="49"/>
      <c r="N124" s="49"/>
      <c r="O124" s="48"/>
      <c r="P124" s="48"/>
      <c r="Q124" s="48"/>
    </row>
    <row r="125" spans="3:17" customFormat="1" ht="14.4">
      <c r="C125" s="44"/>
      <c r="D125" s="45"/>
      <c r="E125" s="45"/>
      <c r="G125" s="46"/>
      <c r="H125" s="47"/>
      <c r="M125" s="49"/>
      <c r="N125" s="49"/>
      <c r="O125" s="48"/>
      <c r="P125" s="48"/>
      <c r="Q125" s="48"/>
    </row>
  </sheetData>
  <mergeCells count="480">
    <mergeCell ref="O13:Q14"/>
    <mergeCell ref="D13:D14"/>
    <mergeCell ref="E13:E14"/>
    <mergeCell ref="M19:M20"/>
    <mergeCell ref="N19:N20"/>
    <mergeCell ref="O19:Q20"/>
    <mergeCell ref="D4:Q4"/>
    <mergeCell ref="D5:Q5"/>
    <mergeCell ref="D6:Q6"/>
    <mergeCell ref="C9:D9"/>
    <mergeCell ref="E9:Q9"/>
    <mergeCell ref="F13:F14"/>
    <mergeCell ref="G13:G14"/>
    <mergeCell ref="C13:C14"/>
    <mergeCell ref="H13:H14"/>
    <mergeCell ref="M13:M14"/>
    <mergeCell ref="N13:N14"/>
    <mergeCell ref="O10:Q12"/>
    <mergeCell ref="G11:G12"/>
    <mergeCell ref="H11:H12"/>
    <mergeCell ref="I11:L11"/>
    <mergeCell ref="M11:N11"/>
    <mergeCell ref="C10:C12"/>
    <mergeCell ref="D10:D12"/>
    <mergeCell ref="E10:E12"/>
    <mergeCell ref="F10:F12"/>
    <mergeCell ref="G10:N10"/>
    <mergeCell ref="C21:C22"/>
    <mergeCell ref="M21:M22"/>
    <mergeCell ref="O21:Q22"/>
    <mergeCell ref="D21:D22"/>
    <mergeCell ref="M15:M16"/>
    <mergeCell ref="O15:Q16"/>
    <mergeCell ref="C15:C16"/>
    <mergeCell ref="D15:D16"/>
    <mergeCell ref="E15:E16"/>
    <mergeCell ref="F15:F16"/>
    <mergeCell ref="G15:G16"/>
    <mergeCell ref="N21:N22"/>
    <mergeCell ref="G21:G22"/>
    <mergeCell ref="N15:N16"/>
    <mergeCell ref="C19:C20"/>
    <mergeCell ref="E19:E20"/>
    <mergeCell ref="C17:C18"/>
    <mergeCell ref="F19:F20"/>
    <mergeCell ref="G19:G20"/>
    <mergeCell ref="E17:E18"/>
    <mergeCell ref="H15:H16"/>
    <mergeCell ref="D25:D26"/>
    <mergeCell ref="F17:F18"/>
    <mergeCell ref="G17:G18"/>
    <mergeCell ref="H17:H18"/>
    <mergeCell ref="E25:E26"/>
    <mergeCell ref="F25:F26"/>
    <mergeCell ref="G25:G26"/>
    <mergeCell ref="H25:H26"/>
    <mergeCell ref="D19:D20"/>
    <mergeCell ref="M17:M18"/>
    <mergeCell ref="N17:N18"/>
    <mergeCell ref="O17:Q18"/>
    <mergeCell ref="H19:H20"/>
    <mergeCell ref="D17:D18"/>
    <mergeCell ref="H23:H24"/>
    <mergeCell ref="M23:M24"/>
    <mergeCell ref="N23:N24"/>
    <mergeCell ref="O23:Q24"/>
    <mergeCell ref="H21:H22"/>
    <mergeCell ref="E21:E22"/>
    <mergeCell ref="F21:F22"/>
    <mergeCell ref="D23:D24"/>
    <mergeCell ref="M25:M26"/>
    <mergeCell ref="N25:N26"/>
    <mergeCell ref="O25:Q26"/>
    <mergeCell ref="E23:E24"/>
    <mergeCell ref="F23:F24"/>
    <mergeCell ref="G23:G24"/>
    <mergeCell ref="H27:H28"/>
    <mergeCell ref="M27:M28"/>
    <mergeCell ref="N27:N28"/>
    <mergeCell ref="O27:Q28"/>
    <mergeCell ref="D27:D28"/>
    <mergeCell ref="C27:C28"/>
    <mergeCell ref="E27:E28"/>
    <mergeCell ref="F27:F28"/>
    <mergeCell ref="G27:G28"/>
    <mergeCell ref="H31:H32"/>
    <mergeCell ref="M31:M32"/>
    <mergeCell ref="N31:N32"/>
    <mergeCell ref="O31:Q32"/>
    <mergeCell ref="C29:C30"/>
    <mergeCell ref="D29:D30"/>
    <mergeCell ref="E29:E30"/>
    <mergeCell ref="F29:F30"/>
    <mergeCell ref="G29:G30"/>
    <mergeCell ref="H29:H30"/>
    <mergeCell ref="M29:M30"/>
    <mergeCell ref="N29:N30"/>
    <mergeCell ref="O29:Q30"/>
    <mergeCell ref="E33:E34"/>
    <mergeCell ref="F33:F34"/>
    <mergeCell ref="G33:G34"/>
    <mergeCell ref="H33:H34"/>
    <mergeCell ref="M33:M34"/>
    <mergeCell ref="N33:N34"/>
    <mergeCell ref="O33:Q34"/>
    <mergeCell ref="E31:E32"/>
    <mergeCell ref="F31:F32"/>
    <mergeCell ref="G31:G32"/>
    <mergeCell ref="H35:H36"/>
    <mergeCell ref="M35:M36"/>
    <mergeCell ref="N35:N36"/>
    <mergeCell ref="O35:Q36"/>
    <mergeCell ref="E37:E38"/>
    <mergeCell ref="F37:F38"/>
    <mergeCell ref="G37:G38"/>
    <mergeCell ref="H37:H38"/>
    <mergeCell ref="M37:M38"/>
    <mergeCell ref="N37:N38"/>
    <mergeCell ref="O37:Q38"/>
    <mergeCell ref="E35:E36"/>
    <mergeCell ref="F35:F36"/>
    <mergeCell ref="G35:G36"/>
    <mergeCell ref="H39:H40"/>
    <mergeCell ref="M39:M40"/>
    <mergeCell ref="N39:N40"/>
    <mergeCell ref="O39:Q40"/>
    <mergeCell ref="E41:E42"/>
    <mergeCell ref="F41:F42"/>
    <mergeCell ref="G41:G42"/>
    <mergeCell ref="H41:H42"/>
    <mergeCell ref="M41:M42"/>
    <mergeCell ref="N41:N42"/>
    <mergeCell ref="O41:Q42"/>
    <mergeCell ref="E39:E40"/>
    <mergeCell ref="F39:F40"/>
    <mergeCell ref="G39:G40"/>
    <mergeCell ref="E45:E46"/>
    <mergeCell ref="F45:F46"/>
    <mergeCell ref="G45:G46"/>
    <mergeCell ref="H45:H46"/>
    <mergeCell ref="M45:M46"/>
    <mergeCell ref="N45:N46"/>
    <mergeCell ref="O45:Q46"/>
    <mergeCell ref="E43:E44"/>
    <mergeCell ref="F43:F44"/>
    <mergeCell ref="G43:G44"/>
    <mergeCell ref="H43:H44"/>
    <mergeCell ref="M43:M44"/>
    <mergeCell ref="N43:N44"/>
    <mergeCell ref="O43:Q44"/>
    <mergeCell ref="H47:H48"/>
    <mergeCell ref="M47:M48"/>
    <mergeCell ref="N47:N48"/>
    <mergeCell ref="O47:Q48"/>
    <mergeCell ref="E49:E50"/>
    <mergeCell ref="F49:F50"/>
    <mergeCell ref="G49:G50"/>
    <mergeCell ref="H49:H50"/>
    <mergeCell ref="M49:M50"/>
    <mergeCell ref="N49:N50"/>
    <mergeCell ref="O49:Q50"/>
    <mergeCell ref="E47:E48"/>
    <mergeCell ref="F47:F48"/>
    <mergeCell ref="G47:G48"/>
    <mergeCell ref="H51:H52"/>
    <mergeCell ref="M51:M52"/>
    <mergeCell ref="N51:N52"/>
    <mergeCell ref="O51:Q52"/>
    <mergeCell ref="C53:C54"/>
    <mergeCell ref="D53:D54"/>
    <mergeCell ref="E53:E54"/>
    <mergeCell ref="F53:F54"/>
    <mergeCell ref="G53:G54"/>
    <mergeCell ref="H53:H54"/>
    <mergeCell ref="M53:M54"/>
    <mergeCell ref="N53:N54"/>
    <mergeCell ref="O53:Q54"/>
    <mergeCell ref="C51:C52"/>
    <mergeCell ref="E51:E52"/>
    <mergeCell ref="F51:F52"/>
    <mergeCell ref="G51:G52"/>
    <mergeCell ref="H55:H56"/>
    <mergeCell ref="M55:M56"/>
    <mergeCell ref="N55:N56"/>
    <mergeCell ref="O55:Q56"/>
    <mergeCell ref="C57:C58"/>
    <mergeCell ref="D57:D58"/>
    <mergeCell ref="E57:E58"/>
    <mergeCell ref="F57:F58"/>
    <mergeCell ref="G57:G58"/>
    <mergeCell ref="H57:H58"/>
    <mergeCell ref="M57:M58"/>
    <mergeCell ref="N57:N58"/>
    <mergeCell ref="O57:Q58"/>
    <mergeCell ref="C55:C56"/>
    <mergeCell ref="D55:D56"/>
    <mergeCell ref="E55:E56"/>
    <mergeCell ref="F55:F56"/>
    <mergeCell ref="G55:G56"/>
    <mergeCell ref="M59:M60"/>
    <mergeCell ref="N59:N60"/>
    <mergeCell ref="O59:Q60"/>
    <mergeCell ref="D61:D62"/>
    <mergeCell ref="E61:E62"/>
    <mergeCell ref="F61:F62"/>
    <mergeCell ref="G61:G62"/>
    <mergeCell ref="H61:H62"/>
    <mergeCell ref="M61:M62"/>
    <mergeCell ref="N61:N62"/>
    <mergeCell ref="O61:Q62"/>
    <mergeCell ref="D59:D60"/>
    <mergeCell ref="E59:E60"/>
    <mergeCell ref="F59:F60"/>
    <mergeCell ref="G59:G60"/>
    <mergeCell ref="H59:H60"/>
    <mergeCell ref="H63:H64"/>
    <mergeCell ref="M63:M64"/>
    <mergeCell ref="N63:N64"/>
    <mergeCell ref="O63:Q64"/>
    <mergeCell ref="C65:C66"/>
    <mergeCell ref="E65:E66"/>
    <mergeCell ref="F65:F66"/>
    <mergeCell ref="G65:G66"/>
    <mergeCell ref="H65:H66"/>
    <mergeCell ref="M65:M66"/>
    <mergeCell ref="N65:N66"/>
    <mergeCell ref="O65:Q66"/>
    <mergeCell ref="D65:D66"/>
    <mergeCell ref="E63:E64"/>
    <mergeCell ref="F63:F64"/>
    <mergeCell ref="G63:G64"/>
    <mergeCell ref="H67:H68"/>
    <mergeCell ref="M67:M68"/>
    <mergeCell ref="N67:N68"/>
    <mergeCell ref="O67:Q68"/>
    <mergeCell ref="E69:E70"/>
    <mergeCell ref="F69:F70"/>
    <mergeCell ref="G69:G70"/>
    <mergeCell ref="H69:H70"/>
    <mergeCell ref="M69:M70"/>
    <mergeCell ref="N69:N70"/>
    <mergeCell ref="O69:Q70"/>
    <mergeCell ref="E67:E68"/>
    <mergeCell ref="F67:F68"/>
    <mergeCell ref="G67:G68"/>
    <mergeCell ref="H71:H72"/>
    <mergeCell ref="M71:M72"/>
    <mergeCell ref="N71:N72"/>
    <mergeCell ref="O71:Q72"/>
    <mergeCell ref="E73:E74"/>
    <mergeCell ref="F73:F74"/>
    <mergeCell ref="G73:G74"/>
    <mergeCell ref="H73:H74"/>
    <mergeCell ref="M73:M74"/>
    <mergeCell ref="N73:N74"/>
    <mergeCell ref="O73:Q74"/>
    <mergeCell ref="E71:E72"/>
    <mergeCell ref="F71:F72"/>
    <mergeCell ref="G71:G72"/>
    <mergeCell ref="H75:H76"/>
    <mergeCell ref="M75:M76"/>
    <mergeCell ref="N75:N76"/>
    <mergeCell ref="O75:Q76"/>
    <mergeCell ref="C77:C78"/>
    <mergeCell ref="D77:D78"/>
    <mergeCell ref="E77:E78"/>
    <mergeCell ref="F77:F78"/>
    <mergeCell ref="G77:G78"/>
    <mergeCell ref="H77:H78"/>
    <mergeCell ref="M77:M78"/>
    <mergeCell ref="N77:N78"/>
    <mergeCell ref="O77:Q78"/>
    <mergeCell ref="E75:E76"/>
    <mergeCell ref="F75:F76"/>
    <mergeCell ref="G75:G76"/>
    <mergeCell ref="H79:H80"/>
    <mergeCell ref="M79:M80"/>
    <mergeCell ref="N79:N80"/>
    <mergeCell ref="O79:Q80"/>
    <mergeCell ref="C81:C82"/>
    <mergeCell ref="D81:D82"/>
    <mergeCell ref="E81:E82"/>
    <mergeCell ref="F81:F82"/>
    <mergeCell ref="G81:G82"/>
    <mergeCell ref="H81:H82"/>
    <mergeCell ref="M81:M82"/>
    <mergeCell ref="N81:N82"/>
    <mergeCell ref="O81:Q82"/>
    <mergeCell ref="C79:C80"/>
    <mergeCell ref="D79:D80"/>
    <mergeCell ref="E79:E80"/>
    <mergeCell ref="F79:F80"/>
    <mergeCell ref="G79:G80"/>
    <mergeCell ref="H83:H84"/>
    <mergeCell ref="M83:M84"/>
    <mergeCell ref="N83:N84"/>
    <mergeCell ref="O83:Q84"/>
    <mergeCell ref="C85:C86"/>
    <mergeCell ref="D85:D86"/>
    <mergeCell ref="E85:E86"/>
    <mergeCell ref="F85:F86"/>
    <mergeCell ref="G85:G86"/>
    <mergeCell ref="H85:H86"/>
    <mergeCell ref="M85:M86"/>
    <mergeCell ref="N85:N86"/>
    <mergeCell ref="O85:Q86"/>
    <mergeCell ref="C83:C84"/>
    <mergeCell ref="D83:D84"/>
    <mergeCell ref="E83:E84"/>
    <mergeCell ref="F83:F84"/>
    <mergeCell ref="G83:G84"/>
    <mergeCell ref="H87:H88"/>
    <mergeCell ref="M87:M88"/>
    <mergeCell ref="N87:N88"/>
    <mergeCell ref="O87:Q88"/>
    <mergeCell ref="E89:E90"/>
    <mergeCell ref="F89:F90"/>
    <mergeCell ref="G89:G90"/>
    <mergeCell ref="H89:H90"/>
    <mergeCell ref="M89:M90"/>
    <mergeCell ref="N89:N90"/>
    <mergeCell ref="O89:Q90"/>
    <mergeCell ref="E87:E88"/>
    <mergeCell ref="F87:F88"/>
    <mergeCell ref="G87:G88"/>
    <mergeCell ref="E93:E94"/>
    <mergeCell ref="F93:F94"/>
    <mergeCell ref="G93:G94"/>
    <mergeCell ref="H93:H94"/>
    <mergeCell ref="M93:M94"/>
    <mergeCell ref="N93:N94"/>
    <mergeCell ref="O93:Q94"/>
    <mergeCell ref="E91:E92"/>
    <mergeCell ref="F91:F92"/>
    <mergeCell ref="G91:G92"/>
    <mergeCell ref="H91:H92"/>
    <mergeCell ref="M91:M92"/>
    <mergeCell ref="N91:N92"/>
    <mergeCell ref="O91:Q92"/>
    <mergeCell ref="M95:M96"/>
    <mergeCell ref="N95:N96"/>
    <mergeCell ref="O95:Q96"/>
    <mergeCell ref="E97:E98"/>
    <mergeCell ref="F97:F98"/>
    <mergeCell ref="G97:G98"/>
    <mergeCell ref="H97:H98"/>
    <mergeCell ref="M97:M98"/>
    <mergeCell ref="N97:N98"/>
    <mergeCell ref="O97:Q98"/>
    <mergeCell ref="E95:E96"/>
    <mergeCell ref="F95:F96"/>
    <mergeCell ref="G95:G96"/>
    <mergeCell ref="C122:E122"/>
    <mergeCell ref="G122:K122"/>
    <mergeCell ref="M122:P122"/>
    <mergeCell ref="C123:E123"/>
    <mergeCell ref="G123:K123"/>
    <mergeCell ref="M123:P123"/>
    <mergeCell ref="H99:H100"/>
    <mergeCell ref="M99:M100"/>
    <mergeCell ref="N99:N100"/>
    <mergeCell ref="O99:Q100"/>
    <mergeCell ref="E101:E102"/>
    <mergeCell ref="F101:F102"/>
    <mergeCell ref="G101:G102"/>
    <mergeCell ref="H101:H102"/>
    <mergeCell ref="M101:M102"/>
    <mergeCell ref="N101:N102"/>
    <mergeCell ref="O101:Q102"/>
    <mergeCell ref="E99:E100"/>
    <mergeCell ref="F99:F100"/>
    <mergeCell ref="C103:C104"/>
    <mergeCell ref="C105:C106"/>
    <mergeCell ref="C107:C108"/>
    <mergeCell ref="C109:C110"/>
    <mergeCell ref="D103:D104"/>
    <mergeCell ref="C23:C24"/>
    <mergeCell ref="C25:C26"/>
    <mergeCell ref="G99:G100"/>
    <mergeCell ref="H95:H96"/>
    <mergeCell ref="D31:D32"/>
    <mergeCell ref="D33:D34"/>
    <mergeCell ref="D35:D36"/>
    <mergeCell ref="C31:C32"/>
    <mergeCell ref="C33:C34"/>
    <mergeCell ref="C73:C74"/>
    <mergeCell ref="C75:C76"/>
    <mergeCell ref="C87:C88"/>
    <mergeCell ref="C89:C90"/>
    <mergeCell ref="D69:D70"/>
    <mergeCell ref="D71:D72"/>
    <mergeCell ref="D73:D74"/>
    <mergeCell ref="D75:D76"/>
    <mergeCell ref="D89:D90"/>
    <mergeCell ref="D45:D46"/>
    <mergeCell ref="D47:D48"/>
    <mergeCell ref="D49:D50"/>
    <mergeCell ref="D51:D52"/>
    <mergeCell ref="D63:D64"/>
    <mergeCell ref="D67:D68"/>
    <mergeCell ref="D37:D38"/>
    <mergeCell ref="D39:D40"/>
    <mergeCell ref="D43:D44"/>
    <mergeCell ref="D41:D42"/>
    <mergeCell ref="C91:C92"/>
    <mergeCell ref="C35:C36"/>
    <mergeCell ref="C37:C38"/>
    <mergeCell ref="C39:C40"/>
    <mergeCell ref="C59:C60"/>
    <mergeCell ref="C61:C62"/>
    <mergeCell ref="C63:C64"/>
    <mergeCell ref="C67:C68"/>
    <mergeCell ref="C69:C70"/>
    <mergeCell ref="C71:C72"/>
    <mergeCell ref="C41:C42"/>
    <mergeCell ref="C43:C44"/>
    <mergeCell ref="C45:C46"/>
    <mergeCell ref="C47:C48"/>
    <mergeCell ref="C49:C50"/>
    <mergeCell ref="D91:D92"/>
    <mergeCell ref="D87:D88"/>
    <mergeCell ref="D93:D94"/>
    <mergeCell ref="D95:D96"/>
    <mergeCell ref="D97:D98"/>
    <mergeCell ref="D99:D100"/>
    <mergeCell ref="D101:D102"/>
    <mergeCell ref="C101:C102"/>
    <mergeCell ref="C93:C94"/>
    <mergeCell ref="C95:C96"/>
    <mergeCell ref="C97:C98"/>
    <mergeCell ref="C99:C100"/>
    <mergeCell ref="G109:G110"/>
    <mergeCell ref="H109:H110"/>
    <mergeCell ref="E103:E104"/>
    <mergeCell ref="F103:F104"/>
    <mergeCell ref="G103:G104"/>
    <mergeCell ref="H103:H104"/>
    <mergeCell ref="D105:D106"/>
    <mergeCell ref="E105:E106"/>
    <mergeCell ref="F105:F106"/>
    <mergeCell ref="G105:G106"/>
    <mergeCell ref="H105:H106"/>
    <mergeCell ref="D107:D108"/>
    <mergeCell ref="C111:C112"/>
    <mergeCell ref="D111:D112"/>
    <mergeCell ref="C113:C114"/>
    <mergeCell ref="D113:D114"/>
    <mergeCell ref="E111:E112"/>
    <mergeCell ref="M109:M110"/>
    <mergeCell ref="N109:N110"/>
    <mergeCell ref="O103:Q104"/>
    <mergeCell ref="O105:Q106"/>
    <mergeCell ref="O107:Q108"/>
    <mergeCell ref="O109:Q110"/>
    <mergeCell ref="M103:M104"/>
    <mergeCell ref="N103:N104"/>
    <mergeCell ref="M105:M106"/>
    <mergeCell ref="N105:N106"/>
    <mergeCell ref="M107:M108"/>
    <mergeCell ref="N107:N108"/>
    <mergeCell ref="E107:E108"/>
    <mergeCell ref="F107:F108"/>
    <mergeCell ref="G107:G108"/>
    <mergeCell ref="H107:H108"/>
    <mergeCell ref="D109:D110"/>
    <mergeCell ref="E109:E110"/>
    <mergeCell ref="F109:F110"/>
    <mergeCell ref="O111:Q112"/>
    <mergeCell ref="E113:E114"/>
    <mergeCell ref="F113:F114"/>
    <mergeCell ref="G113:G114"/>
    <mergeCell ref="H113:H114"/>
    <mergeCell ref="M113:M114"/>
    <mergeCell ref="N113:N114"/>
    <mergeCell ref="O113:Q114"/>
    <mergeCell ref="F111:F112"/>
    <mergeCell ref="G111:G112"/>
    <mergeCell ref="H111:H112"/>
    <mergeCell ref="M111:M112"/>
    <mergeCell ref="N111:N112"/>
  </mergeCells>
  <pageMargins left="0.70866141732283472" right="0.70866141732283472" top="0.94488188976377963" bottom="0.74803149606299213" header="0.31496062992125984" footer="0.31496062992125984"/>
  <pageSetup paperSize="3" scale="45" fitToHeight="1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84C1-CF5B-4398-8A47-33A80CCAF05E}">
  <dimension ref="D3:U31"/>
  <sheetViews>
    <sheetView topLeftCell="F9" zoomScale="50" zoomScaleNormal="50" workbookViewId="0">
      <selection activeCell="P15" sqref="P15:R16"/>
    </sheetView>
  </sheetViews>
  <sheetFormatPr baseColWidth="10" defaultColWidth="11.44140625" defaultRowHeight="15.6"/>
  <cols>
    <col min="1" max="3" width="11.44140625" style="4"/>
    <col min="4" max="4" width="32" style="4" customWidth="1"/>
    <col min="5" max="5" width="24.109375" style="4" customWidth="1"/>
    <col min="6" max="6" width="18.77734375" style="4" customWidth="1"/>
    <col min="7" max="7" width="20.44140625" style="4" customWidth="1"/>
    <col min="8" max="8" width="18.33203125" style="4" customWidth="1"/>
    <col min="9" max="9" width="17.77734375" style="4" customWidth="1"/>
    <col min="10" max="13" width="9.109375" style="4"/>
    <col min="14" max="14" width="21.6640625" style="4" customWidth="1"/>
    <col min="15" max="15" width="21.109375" style="4" customWidth="1"/>
    <col min="16" max="18" width="20.33203125" style="4" customWidth="1"/>
    <col min="19" max="16384" width="11.44140625" style="4"/>
  </cols>
  <sheetData>
    <row r="3" spans="4:21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1" ht="17.399999999999999">
      <c r="D4" s="5"/>
      <c r="E4" s="132" t="s">
        <v>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4:21" ht="17.399999999999999">
      <c r="D5" s="5"/>
      <c r="E5" s="132" t="s">
        <v>1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3"/>
    </row>
    <row r="6" spans="4:21" ht="17.399999999999999">
      <c r="D6" s="5"/>
      <c r="E6" s="134" t="s">
        <v>34</v>
      </c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/>
    </row>
    <row r="7" spans="4:21">
      <c r="D7" s="5"/>
      <c r="R7" s="6"/>
    </row>
    <row r="8" spans="4:21">
      <c r="D8" s="5"/>
      <c r="R8" s="6"/>
    </row>
    <row r="9" spans="4:21" ht="36" customHeight="1">
      <c r="D9" s="136" t="s">
        <v>2</v>
      </c>
      <c r="E9" s="137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</row>
    <row r="10" spans="4:21" ht="30" customHeight="1">
      <c r="D10" s="153" t="s">
        <v>3</v>
      </c>
      <c r="E10" s="110" t="s">
        <v>4</v>
      </c>
      <c r="F10" s="107" t="s">
        <v>5</v>
      </c>
      <c r="G10" s="110" t="s">
        <v>6</v>
      </c>
      <c r="H10" s="112" t="s">
        <v>7</v>
      </c>
      <c r="I10" s="113"/>
      <c r="J10" s="113"/>
      <c r="K10" s="113"/>
      <c r="L10" s="113"/>
      <c r="M10" s="113"/>
      <c r="N10" s="113"/>
      <c r="O10" s="114"/>
      <c r="P10" s="113" t="s">
        <v>8</v>
      </c>
      <c r="Q10" s="113"/>
      <c r="R10" s="149"/>
    </row>
    <row r="11" spans="4:21" ht="30" customHeight="1">
      <c r="D11" s="154"/>
      <c r="E11" s="111"/>
      <c r="F11" s="108"/>
      <c r="G11" s="111"/>
      <c r="H11" s="111" t="s">
        <v>9</v>
      </c>
      <c r="I11" s="111" t="s">
        <v>10</v>
      </c>
      <c r="J11" s="150" t="s">
        <v>11</v>
      </c>
      <c r="K11" s="150"/>
      <c r="L11" s="150"/>
      <c r="M11" s="150"/>
      <c r="N11" s="150" t="s">
        <v>12</v>
      </c>
      <c r="O11" s="222"/>
      <c r="P11" s="150"/>
      <c r="Q11" s="150"/>
      <c r="R11" s="151"/>
    </row>
    <row r="12" spans="4:21" ht="30" customHeight="1">
      <c r="D12" s="223"/>
      <c r="E12" s="221"/>
      <c r="F12" s="224"/>
      <c r="G12" s="221"/>
      <c r="H12" s="221"/>
      <c r="I12" s="221"/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18</v>
      </c>
      <c r="P12" s="219"/>
      <c r="Q12" s="219"/>
      <c r="R12" s="220"/>
    </row>
    <row r="13" spans="4:21" ht="102.75" customHeight="1">
      <c r="D13" s="214" t="s">
        <v>19</v>
      </c>
      <c r="E13" s="216" t="s">
        <v>20</v>
      </c>
      <c r="F13" s="217" t="s">
        <v>21</v>
      </c>
      <c r="G13" s="217" t="s">
        <v>22</v>
      </c>
      <c r="H13" s="218" t="s">
        <v>23</v>
      </c>
      <c r="I13" s="189" t="s">
        <v>24</v>
      </c>
      <c r="J13" s="19" t="s">
        <v>25</v>
      </c>
      <c r="K13" s="19" t="s">
        <v>26</v>
      </c>
      <c r="L13" s="19" t="s">
        <v>26</v>
      </c>
      <c r="M13" s="20" t="s">
        <v>26</v>
      </c>
      <c r="N13" s="172" t="s">
        <v>25</v>
      </c>
      <c r="O13" s="174" t="s">
        <v>25</v>
      </c>
      <c r="P13" s="190" t="s">
        <v>35</v>
      </c>
      <c r="Q13" s="191"/>
      <c r="R13" s="192"/>
      <c r="T13" s="7"/>
      <c r="U13" s="7"/>
    </row>
    <row r="14" spans="4:21" ht="214.05" customHeight="1">
      <c r="D14" s="215"/>
      <c r="E14" s="129"/>
      <c r="F14" s="131"/>
      <c r="G14" s="131"/>
      <c r="H14" s="141"/>
      <c r="I14" s="144"/>
      <c r="J14" s="19" t="s">
        <v>25</v>
      </c>
      <c r="K14" s="19" t="s">
        <v>25</v>
      </c>
      <c r="L14" s="19" t="s">
        <v>25</v>
      </c>
      <c r="M14" s="20" t="s">
        <v>25</v>
      </c>
      <c r="N14" s="172"/>
      <c r="O14" s="174"/>
      <c r="P14" s="193"/>
      <c r="Q14" s="194"/>
      <c r="R14" s="195"/>
    </row>
    <row r="15" spans="4:21" ht="214.05" customHeight="1">
      <c r="D15" s="196" t="s">
        <v>27</v>
      </c>
      <c r="E15" s="197"/>
      <c r="F15" s="197"/>
      <c r="G15" s="198"/>
      <c r="H15" s="202"/>
      <c r="I15" s="24"/>
      <c r="J15" s="16"/>
      <c r="K15" s="16"/>
      <c r="L15" s="16"/>
      <c r="M15" s="16"/>
      <c r="N15" s="204" t="str">
        <f>IFERROR(J15/J16,"ND")</f>
        <v>ND</v>
      </c>
      <c r="O15" s="206" t="str">
        <f>IFERROR(((J15)/H15),"ND")</f>
        <v>ND</v>
      </c>
      <c r="P15" s="208"/>
      <c r="Q15" s="209"/>
      <c r="R15" s="210"/>
    </row>
    <row r="16" spans="4:21" ht="214.05" customHeight="1">
      <c r="D16" s="199"/>
      <c r="E16" s="200"/>
      <c r="F16" s="200"/>
      <c r="G16" s="201"/>
      <c r="H16" s="203"/>
      <c r="I16" s="24"/>
      <c r="J16" s="16"/>
      <c r="K16" s="16"/>
      <c r="L16" s="16"/>
      <c r="M16" s="16"/>
      <c r="N16" s="205"/>
      <c r="O16" s="207"/>
      <c r="P16" s="211"/>
      <c r="Q16" s="212"/>
      <c r="R16" s="213"/>
    </row>
    <row r="17" spans="4:20" ht="25.5" customHeight="1">
      <c r="D17" s="164" t="s">
        <v>28</v>
      </c>
      <c r="E17" s="166"/>
      <c r="F17" s="168"/>
      <c r="G17" s="168"/>
      <c r="H17" s="170"/>
      <c r="I17" s="170"/>
      <c r="J17" s="10"/>
      <c r="K17" s="10"/>
      <c r="L17" s="10"/>
      <c r="M17" s="11"/>
      <c r="N17" s="172"/>
      <c r="O17" s="174"/>
      <c r="P17" s="161"/>
      <c r="Q17" s="162"/>
      <c r="R17" s="163"/>
      <c r="S17" s="7"/>
      <c r="T17" s="7"/>
    </row>
    <row r="18" spans="4:20" ht="25.5" customHeight="1">
      <c r="D18" s="164"/>
      <c r="E18" s="166"/>
      <c r="F18" s="168"/>
      <c r="G18" s="168"/>
      <c r="H18" s="184"/>
      <c r="I18" s="184"/>
      <c r="J18" s="9"/>
      <c r="K18" s="9"/>
      <c r="L18" s="9"/>
      <c r="M18" s="12"/>
      <c r="N18" s="172"/>
      <c r="O18" s="174"/>
      <c r="P18" s="161"/>
      <c r="Q18" s="162"/>
      <c r="R18" s="163"/>
      <c r="S18" s="7"/>
      <c r="T18" s="7"/>
    </row>
    <row r="19" spans="4:20" ht="25.5" customHeight="1">
      <c r="D19" s="185" t="s">
        <v>29</v>
      </c>
      <c r="E19" s="187"/>
      <c r="F19" s="187"/>
      <c r="G19" s="187"/>
      <c r="H19" s="187"/>
      <c r="I19" s="187"/>
      <c r="J19" s="13"/>
      <c r="K19" s="13"/>
      <c r="L19" s="13"/>
      <c r="M19" s="14"/>
      <c r="N19" s="172"/>
      <c r="O19" s="174"/>
      <c r="P19" s="179"/>
      <c r="Q19" s="179"/>
      <c r="R19" s="180"/>
      <c r="S19" s="7"/>
      <c r="T19" s="7"/>
    </row>
    <row r="20" spans="4:20" ht="25.5" customHeight="1">
      <c r="D20" s="186"/>
      <c r="E20" s="188"/>
      <c r="F20" s="188"/>
      <c r="G20" s="188"/>
      <c r="H20" s="188"/>
      <c r="I20" s="188"/>
      <c r="J20" s="13"/>
      <c r="K20" s="13"/>
      <c r="L20" s="13"/>
      <c r="M20" s="14"/>
      <c r="N20" s="172"/>
      <c r="O20" s="174"/>
      <c r="P20" s="181"/>
      <c r="Q20" s="181"/>
      <c r="R20" s="182"/>
      <c r="S20" s="7"/>
      <c r="T20" s="7"/>
    </row>
    <row r="21" spans="4:20" ht="25.5" customHeight="1">
      <c r="D21" s="164" t="s">
        <v>30</v>
      </c>
      <c r="E21" s="166"/>
      <c r="F21" s="168"/>
      <c r="G21" s="183"/>
      <c r="H21" s="170"/>
      <c r="I21" s="170"/>
      <c r="J21" s="15"/>
      <c r="K21" s="10"/>
      <c r="L21" s="10"/>
      <c r="M21" s="11"/>
      <c r="N21" s="172"/>
      <c r="O21" s="174"/>
      <c r="P21" s="161"/>
      <c r="Q21" s="162"/>
      <c r="R21" s="163"/>
      <c r="S21" s="7"/>
      <c r="T21" s="7"/>
    </row>
    <row r="22" spans="4:20" ht="25.5" customHeight="1">
      <c r="D22" s="164"/>
      <c r="E22" s="166"/>
      <c r="F22" s="168"/>
      <c r="G22" s="183"/>
      <c r="H22" s="184"/>
      <c r="I22" s="184"/>
      <c r="J22" s="16"/>
      <c r="K22" s="9"/>
      <c r="L22" s="9"/>
      <c r="M22" s="12"/>
      <c r="N22" s="172"/>
      <c r="O22" s="174"/>
      <c r="P22" s="161"/>
      <c r="Q22" s="162"/>
      <c r="R22" s="163"/>
      <c r="S22" s="7"/>
      <c r="T22" s="7"/>
    </row>
    <row r="23" spans="4:20" ht="25.5" customHeight="1">
      <c r="D23" s="164" t="s">
        <v>30</v>
      </c>
      <c r="E23" s="166"/>
      <c r="F23" s="168"/>
      <c r="G23" s="168"/>
      <c r="H23" s="170"/>
      <c r="I23" s="170"/>
      <c r="J23" s="10"/>
      <c r="K23" s="10"/>
      <c r="L23" s="10"/>
      <c r="M23" s="11"/>
      <c r="N23" s="172"/>
      <c r="O23" s="174"/>
      <c r="P23" s="161"/>
      <c r="Q23" s="162"/>
      <c r="R23" s="163"/>
      <c r="S23" s="7"/>
      <c r="T23" s="7"/>
    </row>
    <row r="24" spans="4:20" ht="25.5" customHeight="1">
      <c r="D24" s="165"/>
      <c r="E24" s="167"/>
      <c r="F24" s="169"/>
      <c r="G24" s="169"/>
      <c r="H24" s="171"/>
      <c r="I24" s="171"/>
      <c r="J24" s="17"/>
      <c r="K24" s="17"/>
      <c r="L24" s="17"/>
      <c r="M24" s="18"/>
      <c r="N24" s="173"/>
      <c r="O24" s="175"/>
      <c r="P24" s="176"/>
      <c r="Q24" s="177"/>
      <c r="R24" s="178"/>
      <c r="S24" s="7"/>
      <c r="T24" s="7"/>
    </row>
    <row r="25" spans="4:20"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4:20"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4:20">
      <c r="D27" s="155" t="s">
        <v>31</v>
      </c>
      <c r="E27" s="156"/>
      <c r="F27" s="156"/>
      <c r="G27"/>
      <c r="H27"/>
      <c r="I27" s="158" t="s">
        <v>32</v>
      </c>
      <c r="J27" s="159"/>
      <c r="K27" s="159"/>
      <c r="L27" s="159"/>
      <c r="M27" s="159"/>
      <c r="N27"/>
      <c r="O27" s="155" t="s">
        <v>33</v>
      </c>
      <c r="P27" s="156"/>
      <c r="Q27" s="156"/>
      <c r="R27"/>
    </row>
    <row r="28" spans="4:20">
      <c r="D28" s="157"/>
      <c r="E28" s="157"/>
      <c r="F28" s="157"/>
      <c r="I28" s="160"/>
      <c r="J28" s="160"/>
      <c r="K28" s="160"/>
      <c r="L28" s="160"/>
      <c r="M28" s="160"/>
      <c r="O28" s="157"/>
      <c r="P28" s="157"/>
      <c r="Q28" s="157"/>
    </row>
    <row r="29" spans="4:20">
      <c r="D29" s="157"/>
      <c r="E29" s="157"/>
      <c r="F29" s="157"/>
      <c r="I29" s="160"/>
      <c r="J29" s="160"/>
      <c r="K29" s="160"/>
      <c r="L29" s="160"/>
      <c r="M29" s="160"/>
      <c r="O29" s="157"/>
      <c r="P29" s="157"/>
      <c r="Q29" s="157"/>
    </row>
    <row r="30" spans="4:20">
      <c r="D30" s="157"/>
      <c r="E30" s="157"/>
      <c r="F30" s="157"/>
      <c r="I30" s="160"/>
      <c r="J30" s="160"/>
      <c r="K30" s="160"/>
      <c r="L30" s="160"/>
      <c r="M30" s="160"/>
      <c r="O30" s="157"/>
      <c r="P30" s="157"/>
      <c r="Q30" s="157"/>
    </row>
    <row r="31" spans="4:20">
      <c r="D31" s="157"/>
      <c r="E31" s="157"/>
      <c r="F31" s="157"/>
      <c r="I31" s="160"/>
      <c r="J31" s="160"/>
      <c r="K31" s="160"/>
      <c r="L31" s="160"/>
      <c r="M31" s="160"/>
      <c r="O31" s="157"/>
      <c r="P31" s="157"/>
      <c r="Q31" s="157"/>
    </row>
  </sheetData>
  <mergeCells count="68">
    <mergeCell ref="D10:D12"/>
    <mergeCell ref="E10:E12"/>
    <mergeCell ref="F10:F12"/>
    <mergeCell ref="G10:G12"/>
    <mergeCell ref="H10:O10"/>
    <mergeCell ref="E4:R4"/>
    <mergeCell ref="E5:R5"/>
    <mergeCell ref="E6:R6"/>
    <mergeCell ref="D9:E9"/>
    <mergeCell ref="F9:R9"/>
    <mergeCell ref="P10:R12"/>
    <mergeCell ref="H11:H12"/>
    <mergeCell ref="I11:I12"/>
    <mergeCell ref="J11:M11"/>
    <mergeCell ref="N11:O11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D13:D14"/>
    <mergeCell ref="E13:E14"/>
    <mergeCell ref="F13:F14"/>
    <mergeCell ref="G13:G14"/>
    <mergeCell ref="H13:H14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D27:F31"/>
    <mergeCell ref="I27:M31"/>
    <mergeCell ref="O27:Q31"/>
    <mergeCell ref="P21:R22"/>
    <mergeCell ref="D23:D24"/>
    <mergeCell ref="E23:E24"/>
    <mergeCell ref="F23:F24"/>
    <mergeCell ref="G23:G24"/>
    <mergeCell ref="H23:H24"/>
    <mergeCell ref="I23:I24"/>
    <mergeCell ref="N23:N24"/>
    <mergeCell ref="O23:O24"/>
    <mergeCell ref="P23:R24"/>
  </mergeCells>
  <pageMargins left="0.70866141732283472" right="0.70866141732283472" top="0.94488188976377963" bottom="0.74803149606299213" header="0.31496062992125984" footer="0.31496062992125984"/>
  <pageSetup paperSize="3" scale="6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E09A-519B-4120-8216-A5775A470B76}">
  <dimension ref="D3:U31"/>
  <sheetViews>
    <sheetView topLeftCell="D11" zoomScale="50" zoomScaleNormal="50" workbookViewId="0">
      <selection activeCell="M15" sqref="M15"/>
    </sheetView>
  </sheetViews>
  <sheetFormatPr baseColWidth="10" defaultColWidth="11.44140625" defaultRowHeight="15.6"/>
  <cols>
    <col min="1" max="3" width="11.44140625" style="4"/>
    <col min="4" max="4" width="32" style="4" customWidth="1"/>
    <col min="5" max="5" width="24.109375" style="4" customWidth="1"/>
    <col min="6" max="6" width="18.77734375" style="4" customWidth="1"/>
    <col min="7" max="7" width="20.44140625" style="4" customWidth="1"/>
    <col min="8" max="8" width="18.33203125" style="4" customWidth="1"/>
    <col min="9" max="9" width="17.77734375" style="4" customWidth="1"/>
    <col min="10" max="13" width="9.109375" style="4"/>
    <col min="14" max="14" width="21.6640625" style="4" customWidth="1"/>
    <col min="15" max="15" width="21.109375" style="4" customWidth="1"/>
    <col min="16" max="18" width="20.33203125" style="4" customWidth="1"/>
    <col min="19" max="16384" width="11.44140625" style="4"/>
  </cols>
  <sheetData>
    <row r="3" spans="4:21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1" ht="17.399999999999999">
      <c r="D4" s="5"/>
      <c r="E4" s="132" t="s">
        <v>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4:21" ht="17.399999999999999">
      <c r="D5" s="5"/>
      <c r="E5" s="132" t="s">
        <v>1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3"/>
    </row>
    <row r="6" spans="4:21" ht="17.399999999999999">
      <c r="D6" s="5"/>
      <c r="E6" s="134" t="s">
        <v>36</v>
      </c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/>
    </row>
    <row r="7" spans="4:21">
      <c r="D7" s="5"/>
      <c r="R7" s="6"/>
    </row>
    <row r="8" spans="4:21">
      <c r="D8" s="5"/>
      <c r="R8" s="6"/>
    </row>
    <row r="9" spans="4:21" ht="36" customHeight="1">
      <c r="D9" s="136" t="s">
        <v>2</v>
      </c>
      <c r="E9" s="137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</row>
    <row r="10" spans="4:21" ht="30" customHeight="1">
      <c r="D10" s="153" t="s">
        <v>3</v>
      </c>
      <c r="E10" s="110" t="s">
        <v>4</v>
      </c>
      <c r="F10" s="107" t="s">
        <v>5</v>
      </c>
      <c r="G10" s="110" t="s">
        <v>6</v>
      </c>
      <c r="H10" s="112" t="s">
        <v>7</v>
      </c>
      <c r="I10" s="113"/>
      <c r="J10" s="113"/>
      <c r="K10" s="113"/>
      <c r="L10" s="113"/>
      <c r="M10" s="113"/>
      <c r="N10" s="113"/>
      <c r="O10" s="114"/>
      <c r="P10" s="113" t="s">
        <v>8</v>
      </c>
      <c r="Q10" s="113"/>
      <c r="R10" s="149"/>
    </row>
    <row r="11" spans="4:21" ht="30" customHeight="1">
      <c r="D11" s="154"/>
      <c r="E11" s="111"/>
      <c r="F11" s="108"/>
      <c r="G11" s="111"/>
      <c r="H11" s="111" t="s">
        <v>9</v>
      </c>
      <c r="I11" s="111" t="s">
        <v>10</v>
      </c>
      <c r="J11" s="150" t="s">
        <v>11</v>
      </c>
      <c r="K11" s="150"/>
      <c r="L11" s="150"/>
      <c r="M11" s="150"/>
      <c r="N11" s="150" t="s">
        <v>12</v>
      </c>
      <c r="O11" s="222"/>
      <c r="P11" s="150"/>
      <c r="Q11" s="150"/>
      <c r="R11" s="151"/>
    </row>
    <row r="12" spans="4:21" ht="30" customHeight="1">
      <c r="D12" s="223"/>
      <c r="E12" s="221"/>
      <c r="F12" s="224"/>
      <c r="G12" s="221"/>
      <c r="H12" s="221"/>
      <c r="I12" s="221"/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18</v>
      </c>
      <c r="P12" s="219"/>
      <c r="Q12" s="219"/>
      <c r="R12" s="220"/>
    </row>
    <row r="13" spans="4:21" ht="102.75" customHeight="1">
      <c r="D13" s="214" t="s">
        <v>19</v>
      </c>
      <c r="E13" s="216" t="s">
        <v>20</v>
      </c>
      <c r="F13" s="217" t="s">
        <v>21</v>
      </c>
      <c r="G13" s="217" t="s">
        <v>22</v>
      </c>
      <c r="H13" s="218">
        <v>0.85780000000000001</v>
      </c>
      <c r="I13" s="189" t="s">
        <v>24</v>
      </c>
      <c r="J13" s="19" t="s">
        <v>25</v>
      </c>
      <c r="K13" s="19" t="s">
        <v>26</v>
      </c>
      <c r="L13" s="19" t="s">
        <v>26</v>
      </c>
      <c r="M13" s="20" t="s">
        <v>26</v>
      </c>
      <c r="N13" s="172" t="s">
        <v>25</v>
      </c>
      <c r="O13" s="174" t="s">
        <v>25</v>
      </c>
      <c r="P13" s="190" t="s">
        <v>37</v>
      </c>
      <c r="Q13" s="191"/>
      <c r="R13" s="192"/>
      <c r="T13" s="7"/>
      <c r="U13" s="7"/>
    </row>
    <row r="14" spans="4:21" ht="214.05" customHeight="1">
      <c r="D14" s="215"/>
      <c r="E14" s="129"/>
      <c r="F14" s="131"/>
      <c r="G14" s="131"/>
      <c r="H14" s="141"/>
      <c r="I14" s="144"/>
      <c r="J14" s="19" t="s">
        <v>25</v>
      </c>
      <c r="K14" s="19" t="s">
        <v>25</v>
      </c>
      <c r="L14" s="19" t="s">
        <v>25</v>
      </c>
      <c r="M14" s="20">
        <v>0.85780000000000001</v>
      </c>
      <c r="N14" s="172"/>
      <c r="O14" s="174"/>
      <c r="P14" s="193"/>
      <c r="Q14" s="194"/>
      <c r="R14" s="195"/>
    </row>
    <row r="15" spans="4:21" ht="214.05" customHeight="1">
      <c r="D15" s="196" t="s">
        <v>27</v>
      </c>
      <c r="E15" s="197"/>
      <c r="F15" s="197"/>
      <c r="G15" s="198"/>
      <c r="H15" s="202"/>
      <c r="I15" s="24"/>
      <c r="J15" s="16"/>
      <c r="K15" s="16"/>
      <c r="L15" s="16"/>
      <c r="M15" s="16"/>
      <c r="N15" s="204" t="str">
        <f>IFERROR(J15/J16,"ND")</f>
        <v>ND</v>
      </c>
      <c r="O15" s="206" t="str">
        <f>IFERROR(((J15)/H15),"ND")</f>
        <v>ND</v>
      </c>
      <c r="P15" s="208"/>
      <c r="Q15" s="209"/>
      <c r="R15" s="210"/>
    </row>
    <row r="16" spans="4:21" ht="214.05" customHeight="1">
      <c r="D16" s="199"/>
      <c r="E16" s="200"/>
      <c r="F16" s="200"/>
      <c r="G16" s="201"/>
      <c r="H16" s="203"/>
      <c r="I16" s="24"/>
      <c r="J16" s="16"/>
      <c r="K16" s="16"/>
      <c r="L16" s="16"/>
      <c r="M16" s="16"/>
      <c r="N16" s="205"/>
      <c r="O16" s="207"/>
      <c r="P16" s="211"/>
      <c r="Q16" s="212"/>
      <c r="R16" s="213"/>
    </row>
    <row r="17" spans="4:20" ht="25.5" customHeight="1">
      <c r="D17" s="164" t="s">
        <v>28</v>
      </c>
      <c r="E17" s="166"/>
      <c r="F17" s="168"/>
      <c r="G17" s="168"/>
      <c r="H17" s="170"/>
      <c r="I17" s="170"/>
      <c r="J17" s="10"/>
      <c r="K17" s="10"/>
      <c r="L17" s="10"/>
      <c r="M17" s="11"/>
      <c r="N17" s="172"/>
      <c r="O17" s="174"/>
      <c r="P17" s="161"/>
      <c r="Q17" s="162"/>
      <c r="R17" s="163"/>
      <c r="S17" s="7"/>
      <c r="T17" s="7"/>
    </row>
    <row r="18" spans="4:20" ht="25.5" customHeight="1">
      <c r="D18" s="164"/>
      <c r="E18" s="166"/>
      <c r="F18" s="168"/>
      <c r="G18" s="168"/>
      <c r="H18" s="184"/>
      <c r="I18" s="184"/>
      <c r="J18" s="9"/>
      <c r="K18" s="9"/>
      <c r="L18" s="9"/>
      <c r="M18" s="12"/>
      <c r="N18" s="172"/>
      <c r="O18" s="174"/>
      <c r="P18" s="161"/>
      <c r="Q18" s="162"/>
      <c r="R18" s="163"/>
      <c r="S18" s="7"/>
      <c r="T18" s="7"/>
    </row>
    <row r="19" spans="4:20" ht="25.5" customHeight="1">
      <c r="D19" s="185" t="s">
        <v>29</v>
      </c>
      <c r="E19" s="187"/>
      <c r="F19" s="187"/>
      <c r="G19" s="187"/>
      <c r="H19" s="187"/>
      <c r="I19" s="187"/>
      <c r="J19" s="13"/>
      <c r="K19" s="13"/>
      <c r="L19" s="13"/>
      <c r="M19" s="14"/>
      <c r="N19" s="172"/>
      <c r="O19" s="174"/>
      <c r="P19" s="179"/>
      <c r="Q19" s="179"/>
      <c r="R19" s="180"/>
      <c r="S19" s="7"/>
      <c r="T19" s="7"/>
    </row>
    <row r="20" spans="4:20" ht="25.5" customHeight="1">
      <c r="D20" s="186"/>
      <c r="E20" s="188"/>
      <c r="F20" s="188"/>
      <c r="G20" s="188"/>
      <c r="H20" s="188"/>
      <c r="I20" s="188"/>
      <c r="J20" s="13"/>
      <c r="K20" s="13"/>
      <c r="L20" s="13"/>
      <c r="M20" s="14"/>
      <c r="N20" s="172"/>
      <c r="O20" s="174"/>
      <c r="P20" s="181"/>
      <c r="Q20" s="181"/>
      <c r="R20" s="182"/>
      <c r="S20" s="7"/>
      <c r="T20" s="7"/>
    </row>
    <row r="21" spans="4:20" ht="25.5" customHeight="1">
      <c r="D21" s="164" t="s">
        <v>30</v>
      </c>
      <c r="E21" s="166"/>
      <c r="F21" s="168"/>
      <c r="G21" s="183"/>
      <c r="H21" s="170"/>
      <c r="I21" s="170"/>
      <c r="J21" s="15"/>
      <c r="K21" s="10"/>
      <c r="L21" s="10"/>
      <c r="M21" s="11"/>
      <c r="N21" s="172"/>
      <c r="O21" s="174"/>
      <c r="P21" s="161"/>
      <c r="Q21" s="162"/>
      <c r="R21" s="163"/>
      <c r="S21" s="7"/>
      <c r="T21" s="7"/>
    </row>
    <row r="22" spans="4:20" ht="25.5" customHeight="1">
      <c r="D22" s="164"/>
      <c r="E22" s="166"/>
      <c r="F22" s="168"/>
      <c r="G22" s="183"/>
      <c r="H22" s="184"/>
      <c r="I22" s="184"/>
      <c r="J22" s="16"/>
      <c r="K22" s="9"/>
      <c r="L22" s="9"/>
      <c r="M22" s="12"/>
      <c r="N22" s="172"/>
      <c r="O22" s="174"/>
      <c r="P22" s="161"/>
      <c r="Q22" s="162"/>
      <c r="R22" s="163"/>
      <c r="S22" s="7"/>
      <c r="T22" s="7"/>
    </row>
    <row r="23" spans="4:20" ht="25.5" customHeight="1">
      <c r="D23" s="164" t="s">
        <v>30</v>
      </c>
      <c r="E23" s="166"/>
      <c r="F23" s="168"/>
      <c r="G23" s="168"/>
      <c r="H23" s="170"/>
      <c r="I23" s="170"/>
      <c r="J23" s="10"/>
      <c r="K23" s="10"/>
      <c r="L23" s="10"/>
      <c r="M23" s="11"/>
      <c r="N23" s="172"/>
      <c r="O23" s="174"/>
      <c r="P23" s="161"/>
      <c r="Q23" s="162"/>
      <c r="R23" s="163"/>
      <c r="S23" s="7"/>
      <c r="T23" s="7"/>
    </row>
    <row r="24" spans="4:20" ht="25.5" customHeight="1">
      <c r="D24" s="165"/>
      <c r="E24" s="167"/>
      <c r="F24" s="169"/>
      <c r="G24" s="169"/>
      <c r="H24" s="171"/>
      <c r="I24" s="171"/>
      <c r="J24" s="17"/>
      <c r="K24" s="17"/>
      <c r="L24" s="17"/>
      <c r="M24" s="18"/>
      <c r="N24" s="173"/>
      <c r="O24" s="175"/>
      <c r="P24" s="176"/>
      <c r="Q24" s="177"/>
      <c r="R24" s="178"/>
      <c r="S24" s="7"/>
      <c r="T24" s="7"/>
    </row>
    <row r="25" spans="4:20"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4:20"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4:20">
      <c r="D27" s="155" t="s">
        <v>31</v>
      </c>
      <c r="E27" s="156"/>
      <c r="F27" s="156"/>
      <c r="G27"/>
      <c r="H27"/>
      <c r="I27" s="158" t="s">
        <v>32</v>
      </c>
      <c r="J27" s="159"/>
      <c r="K27" s="159"/>
      <c r="L27" s="159"/>
      <c r="M27" s="159"/>
      <c r="N27"/>
      <c r="O27" s="155" t="s">
        <v>33</v>
      </c>
      <c r="P27" s="156"/>
      <c r="Q27" s="156"/>
      <c r="R27"/>
    </row>
    <row r="28" spans="4:20">
      <c r="D28" s="157"/>
      <c r="E28" s="157"/>
      <c r="F28" s="157"/>
      <c r="I28" s="160"/>
      <c r="J28" s="160"/>
      <c r="K28" s="160"/>
      <c r="L28" s="160"/>
      <c r="M28" s="160"/>
      <c r="O28" s="157"/>
      <c r="P28" s="157"/>
      <c r="Q28" s="157"/>
    </row>
    <row r="29" spans="4:20">
      <c r="D29" s="157"/>
      <c r="E29" s="157"/>
      <c r="F29" s="157"/>
      <c r="I29" s="160"/>
      <c r="J29" s="160"/>
      <c r="K29" s="160"/>
      <c r="L29" s="160"/>
      <c r="M29" s="160"/>
      <c r="O29" s="157"/>
      <c r="P29" s="157"/>
      <c r="Q29" s="157"/>
    </row>
    <row r="30" spans="4:20">
      <c r="D30" s="157"/>
      <c r="E30" s="157"/>
      <c r="F30" s="157"/>
      <c r="I30" s="160"/>
      <c r="J30" s="160"/>
      <c r="K30" s="160"/>
      <c r="L30" s="160"/>
      <c r="M30" s="160"/>
      <c r="O30" s="157"/>
      <c r="P30" s="157"/>
      <c r="Q30" s="157"/>
    </row>
    <row r="31" spans="4:20">
      <c r="D31" s="157"/>
      <c r="E31" s="157"/>
      <c r="F31" s="157"/>
      <c r="I31" s="160"/>
      <c r="J31" s="160"/>
      <c r="K31" s="160"/>
      <c r="L31" s="160"/>
      <c r="M31" s="160"/>
      <c r="O31" s="157"/>
      <c r="P31" s="157"/>
      <c r="Q31" s="157"/>
    </row>
  </sheetData>
  <mergeCells count="68">
    <mergeCell ref="D10:D12"/>
    <mergeCell ref="E10:E12"/>
    <mergeCell ref="F10:F12"/>
    <mergeCell ref="G10:G12"/>
    <mergeCell ref="H10:O10"/>
    <mergeCell ref="E4:R4"/>
    <mergeCell ref="E5:R5"/>
    <mergeCell ref="E6:R6"/>
    <mergeCell ref="D9:E9"/>
    <mergeCell ref="F9:R9"/>
    <mergeCell ref="P10:R12"/>
    <mergeCell ref="H11:H12"/>
    <mergeCell ref="I11:I12"/>
    <mergeCell ref="J11:M11"/>
    <mergeCell ref="N11:O11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D13:D14"/>
    <mergeCell ref="E13:E14"/>
    <mergeCell ref="F13:F14"/>
    <mergeCell ref="G13:G14"/>
    <mergeCell ref="H13:H14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D27:F31"/>
    <mergeCell ref="I27:M31"/>
    <mergeCell ref="O27:Q31"/>
    <mergeCell ref="P21:R22"/>
    <mergeCell ref="D23:D24"/>
    <mergeCell ref="E23:E24"/>
    <mergeCell ref="F23:F24"/>
    <mergeCell ref="G23:G24"/>
    <mergeCell ref="H23:H24"/>
    <mergeCell ref="I23:I24"/>
    <mergeCell ref="N23:N24"/>
    <mergeCell ref="O23:O24"/>
    <mergeCell ref="P23:R24"/>
  </mergeCells>
  <pageMargins left="0.70866141732283472" right="0.70866141732283472" top="0.94488188976377963" bottom="0.74803149606299213" header="0.31496062992125984" footer="0.31496062992125984"/>
  <pageSetup paperSize="3" scale="6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D73E-C6F7-4DB7-81AF-2FBFA55269D5}">
  <dimension ref="A1:B11"/>
  <sheetViews>
    <sheetView workbookViewId="0">
      <selection activeCell="E15" sqref="E15"/>
    </sheetView>
  </sheetViews>
  <sheetFormatPr baseColWidth="10" defaultColWidth="10.6640625" defaultRowHeight="14.4"/>
  <cols>
    <col min="1" max="1" width="20.33203125" style="22" customWidth="1"/>
    <col min="2" max="2" width="34.6640625" style="22" customWidth="1"/>
    <col min="3" max="16384" width="10.6640625" style="22"/>
  </cols>
  <sheetData>
    <row r="1" spans="1:2">
      <c r="A1" s="21" t="s">
        <v>38</v>
      </c>
    </row>
    <row r="3" spans="1:2" ht="171" customHeight="1">
      <c r="A3" s="225" t="s">
        <v>39</v>
      </c>
      <c r="B3" s="225"/>
    </row>
    <row r="5" spans="1:2">
      <c r="A5" s="23"/>
      <c r="B5" s="23"/>
    </row>
    <row r="6" spans="1:2">
      <c r="A6" s="226" t="s">
        <v>40</v>
      </c>
      <c r="B6" s="226"/>
    </row>
    <row r="7" spans="1:2">
      <c r="A7" s="226"/>
      <c r="B7" s="226"/>
    </row>
    <row r="8" spans="1:2">
      <c r="A8" s="226"/>
      <c r="B8" s="226"/>
    </row>
    <row r="9" spans="1:2">
      <c r="A9" s="226"/>
      <c r="B9" s="226"/>
    </row>
    <row r="10" spans="1:2">
      <c r="A10" s="226"/>
      <c r="B10" s="226"/>
    </row>
    <row r="11" spans="1:2">
      <c r="A11" s="226"/>
      <c r="B11" s="226"/>
    </row>
  </sheetData>
  <mergeCells count="2">
    <mergeCell ref="A3:B3"/>
    <mergeCell ref="A6:B1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CEDULA 2025 E4</vt:lpstr>
      <vt:lpstr>CEDULA 2026 E4</vt:lpstr>
      <vt:lpstr>CEDULA 2027 E4</vt:lpstr>
      <vt:lpstr>Instrucciones</vt:lpstr>
      <vt:lpstr>'CEDULA 2025 E4'!Área_de_impresión</vt:lpstr>
      <vt:lpstr>'CEDULA 2026 E4'!Área_de_impresión</vt:lpstr>
      <vt:lpstr>'CEDULA 2027 E4'!Área_de_impresión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alma_arroyo74@hotmail.com</dc:creator>
  <cp:keywords/>
  <dc:description/>
  <cp:lastModifiedBy>Camila Alejandra Olivas Silvente</cp:lastModifiedBy>
  <cp:revision/>
  <cp:lastPrinted>2025-10-14T18:59:57Z</cp:lastPrinted>
  <dcterms:created xsi:type="dcterms:W3CDTF">2021-09-15T15:35:29Z</dcterms:created>
  <dcterms:modified xsi:type="dcterms:W3CDTF">2026-01-07T22:29:45Z</dcterms:modified>
  <cp:category/>
  <cp:contentStatus/>
</cp:coreProperties>
</file>